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OCUMENTOS ASOTKD EVENTOS 2025\PUNTUACION 2025\"/>
    </mc:Choice>
  </mc:AlternateContent>
  <xr:revisionPtr revIDLastSave="0" documentId="13_ncr:1_{E9E544CD-6B1B-4DAC-9087-F109F0ABA946}" xr6:coauthVersionLast="47" xr6:coauthVersionMax="47" xr10:uidLastSave="{00000000-0000-0000-0000-000000000000}"/>
  <bookViews>
    <workbookView xWindow="24" yWindow="24" windowWidth="23016" windowHeight="12216" activeTab="1" xr2:uid="{00000000-000D-0000-FFFF-FFFF00000000}"/>
  </bookViews>
  <sheets>
    <sheet name="NOVATOS E INTERMEDIOS" sheetId="3" r:id="rId1"/>
    <sheet name="CLASIFIC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104" i="3" l="1"/>
  <c r="CD107" i="3" l="1"/>
  <c r="CD106" i="3" l="1"/>
  <c r="CD105" i="3"/>
  <c r="CD103" i="3" l="1"/>
  <c r="D103" i="3" s="1"/>
  <c r="CD102" i="3"/>
  <c r="D102" i="3" s="1"/>
  <c r="CD101" i="3"/>
  <c r="D101" i="3" s="1"/>
  <c r="CD100" i="3"/>
  <c r="D100" i="3" s="1"/>
  <c r="CD99" i="3"/>
  <c r="D99" i="3" s="1"/>
  <c r="CD98" i="3"/>
  <c r="D98" i="3" s="1"/>
  <c r="CD97" i="3"/>
  <c r="D97" i="3" s="1"/>
  <c r="CD96" i="3"/>
  <c r="D96" i="3" s="1"/>
  <c r="CD95" i="3"/>
  <c r="D95" i="3" s="1"/>
  <c r="CD94" i="3"/>
  <c r="D94" i="3" s="1"/>
  <c r="CD93" i="3"/>
  <c r="D93" i="3" s="1"/>
  <c r="CD92" i="3"/>
  <c r="D92" i="3" s="1"/>
  <c r="CD91" i="3"/>
  <c r="D91" i="3" s="1"/>
  <c r="CD90" i="3"/>
  <c r="D90" i="3" s="1"/>
  <c r="CD89" i="3"/>
  <c r="D89" i="3" s="1"/>
  <c r="CD88" i="3"/>
  <c r="D88" i="3" s="1"/>
  <c r="CD87" i="3"/>
  <c r="D87" i="3" s="1"/>
  <c r="CD86" i="3"/>
  <c r="D86" i="3" s="1"/>
  <c r="CD85" i="3"/>
  <c r="D85" i="3" s="1"/>
  <c r="CD84" i="3"/>
  <c r="D84" i="3" s="1"/>
  <c r="CD83" i="3"/>
  <c r="D83" i="3" s="1"/>
  <c r="CD82" i="3"/>
  <c r="D82" i="3" s="1"/>
  <c r="CD81" i="3"/>
  <c r="D81" i="3" s="1"/>
  <c r="CD80" i="3"/>
  <c r="D80" i="3" s="1"/>
  <c r="CD79" i="3"/>
  <c r="D79" i="3" s="1"/>
  <c r="CD78" i="3"/>
  <c r="D78" i="3" s="1"/>
  <c r="CD77" i="3"/>
  <c r="D77" i="3" s="1"/>
  <c r="CD76" i="3"/>
  <c r="D76" i="3" s="1"/>
  <c r="CD75" i="3"/>
  <c r="D75" i="3" s="1"/>
  <c r="CD74" i="3"/>
  <c r="D74" i="3" s="1"/>
  <c r="CD73" i="3"/>
  <c r="D73" i="3" s="1"/>
  <c r="CD72" i="3"/>
  <c r="D72" i="3" s="1"/>
  <c r="CD71" i="3"/>
  <c r="D71" i="3" s="1"/>
  <c r="CD70" i="3"/>
  <c r="D70" i="3" s="1"/>
  <c r="CD69" i="3"/>
  <c r="D69" i="3" s="1"/>
  <c r="CD68" i="3"/>
  <c r="D68" i="3" s="1"/>
  <c r="CD67" i="3"/>
  <c r="D67" i="3" s="1"/>
  <c r="CD66" i="3"/>
  <c r="D66" i="3" s="1"/>
  <c r="CD65" i="3"/>
  <c r="D65" i="3" s="1"/>
  <c r="CD64" i="3"/>
  <c r="D64" i="3" s="1"/>
  <c r="CD63" i="3"/>
  <c r="D63" i="3" s="1"/>
  <c r="CD62" i="3"/>
  <c r="D62" i="3" s="1"/>
  <c r="CD61" i="3"/>
  <c r="D61" i="3" s="1"/>
  <c r="CD60" i="3"/>
  <c r="D60" i="3" s="1"/>
  <c r="CD59" i="3"/>
  <c r="D59" i="3" s="1"/>
  <c r="CD58" i="3"/>
  <c r="D58" i="3" s="1"/>
  <c r="CD57" i="3"/>
  <c r="D57" i="3" s="1"/>
  <c r="CD56" i="3"/>
  <c r="D56" i="3" s="1"/>
  <c r="CD55" i="3"/>
  <c r="D55" i="3" s="1"/>
  <c r="CD54" i="3"/>
  <c r="D54" i="3" s="1"/>
  <c r="CD53" i="3"/>
  <c r="D53" i="3" s="1"/>
  <c r="CD52" i="3"/>
  <c r="D52" i="3" s="1"/>
  <c r="CD51" i="3"/>
  <c r="D51" i="3" s="1"/>
  <c r="CD50" i="3"/>
  <c r="D50" i="3" s="1"/>
  <c r="CD49" i="3"/>
  <c r="D49" i="3" s="1"/>
  <c r="CD48" i="3"/>
  <c r="D48" i="3" s="1"/>
  <c r="CD47" i="3"/>
  <c r="D47" i="3" s="1"/>
  <c r="CD46" i="3"/>
  <c r="D46" i="3" s="1"/>
  <c r="CD45" i="3"/>
  <c r="D45" i="3" s="1"/>
  <c r="CD44" i="3"/>
  <c r="D44" i="3" s="1"/>
  <c r="CD43" i="3"/>
  <c r="D43" i="3" s="1"/>
  <c r="CD42" i="3"/>
  <c r="D42" i="3" s="1"/>
  <c r="CD41" i="3"/>
  <c r="D41" i="3" s="1"/>
  <c r="CD40" i="3"/>
  <c r="D40" i="3" s="1"/>
  <c r="CD39" i="3"/>
  <c r="D39" i="3" s="1"/>
  <c r="CD38" i="3"/>
  <c r="D38" i="3" s="1"/>
  <c r="CD37" i="3"/>
  <c r="D37" i="3" s="1"/>
  <c r="CD36" i="3"/>
  <c r="D36" i="3" s="1"/>
  <c r="CD35" i="3"/>
  <c r="D35" i="3" s="1"/>
  <c r="CD34" i="3"/>
  <c r="D34" i="3" s="1"/>
  <c r="CD33" i="3"/>
  <c r="D33" i="3" s="1"/>
  <c r="CD32" i="3"/>
  <c r="D32" i="3" s="1"/>
  <c r="CD31" i="3"/>
  <c r="D31" i="3" s="1"/>
  <c r="CD30" i="3"/>
  <c r="D30" i="3" s="1"/>
  <c r="CD29" i="3"/>
  <c r="D29" i="3" s="1"/>
  <c r="CD28" i="3"/>
  <c r="D28" i="3" s="1"/>
  <c r="CD27" i="3"/>
  <c r="D27" i="3" s="1"/>
  <c r="CD26" i="3"/>
  <c r="D26" i="3" s="1"/>
  <c r="CD25" i="3"/>
  <c r="D25" i="3" s="1"/>
  <c r="CD24" i="3"/>
  <c r="D24" i="3" s="1"/>
  <c r="CD23" i="3"/>
  <c r="D23" i="3" s="1"/>
  <c r="CD22" i="3"/>
  <c r="D22" i="3" s="1"/>
  <c r="CD21" i="3"/>
  <c r="D21" i="3" s="1"/>
  <c r="CD20" i="3"/>
  <c r="D20" i="3" s="1"/>
  <c r="CD19" i="3"/>
  <c r="D19" i="3" s="1"/>
  <c r="CD18" i="3"/>
  <c r="D18" i="3" s="1"/>
  <c r="CD17" i="3"/>
  <c r="D17" i="3" s="1"/>
  <c r="CD16" i="3"/>
  <c r="D16" i="3" s="1"/>
  <c r="CD15" i="3"/>
  <c r="D15" i="3" s="1"/>
  <c r="CD14" i="3"/>
  <c r="D14" i="3" s="1"/>
  <c r="CD13" i="3"/>
  <c r="D13" i="3" s="1"/>
  <c r="CD12" i="3"/>
  <c r="D12" i="3" s="1"/>
  <c r="CD11" i="3"/>
  <c r="D11" i="3" s="1"/>
  <c r="CD10" i="3"/>
  <c r="D10" i="3" s="1"/>
  <c r="CD9" i="3"/>
  <c r="D9" i="3" s="1"/>
  <c r="CD8" i="3"/>
  <c r="D8" i="3" s="1"/>
  <c r="CD7" i="3"/>
  <c r="D7" i="3" s="1"/>
  <c r="CD6" i="3"/>
  <c r="D6" i="3" s="1"/>
  <c r="CD5" i="3"/>
  <c r="D5" i="3" s="1"/>
  <c r="CE4" i="3"/>
  <c r="CE5" i="3" s="1"/>
  <c r="CD4" i="3"/>
  <c r="D4" i="3" s="1"/>
  <c r="CD3" i="3"/>
  <c r="D3" i="3" s="1"/>
  <c r="B104" i="3" l="1"/>
  <c r="B20" i="3"/>
  <c r="B8" i="3"/>
  <c r="B71" i="3"/>
  <c r="B64" i="3"/>
  <c r="B92" i="3"/>
  <c r="B80" i="3"/>
  <c r="B44" i="3"/>
  <c r="B67" i="3"/>
  <c r="B68" i="3"/>
  <c r="B15" i="3"/>
  <c r="B51" i="3"/>
  <c r="B60" i="3"/>
  <c r="B12" i="3"/>
  <c r="B48" i="3"/>
  <c r="B76" i="3"/>
  <c r="B83" i="3"/>
  <c r="B100" i="3"/>
  <c r="B59" i="3"/>
  <c r="B47" i="3"/>
  <c r="B72" i="3"/>
  <c r="B96" i="3"/>
  <c r="B79" i="3"/>
  <c r="B35" i="3"/>
  <c r="B7" i="3"/>
  <c r="B84" i="3"/>
  <c r="B55" i="3"/>
  <c r="B39" i="3"/>
  <c r="B23" i="3"/>
  <c r="B32" i="3"/>
  <c r="B16" i="3"/>
  <c r="B43" i="3"/>
  <c r="B27" i="3"/>
  <c r="B11" i="3"/>
  <c r="B88" i="3"/>
  <c r="B52" i="3"/>
  <c r="B63" i="3"/>
  <c r="B4" i="3"/>
  <c r="B56" i="3"/>
  <c r="B19" i="3"/>
  <c r="B75" i="3"/>
  <c r="B28" i="3"/>
  <c r="B40" i="3"/>
  <c r="B29" i="3"/>
  <c r="B24" i="3"/>
  <c r="B36" i="3"/>
  <c r="B13" i="3"/>
  <c r="B31" i="3"/>
  <c r="B25" i="3"/>
  <c r="B94" i="3"/>
  <c r="B49" i="3"/>
  <c r="B10" i="3"/>
  <c r="B33" i="3"/>
  <c r="B6" i="3"/>
  <c r="B22" i="3"/>
  <c r="B38" i="3"/>
  <c r="B45" i="3"/>
  <c r="B74" i="3"/>
  <c r="B77" i="3"/>
  <c r="B86" i="3"/>
  <c r="B93" i="3"/>
  <c r="B34" i="3"/>
  <c r="B17" i="3"/>
  <c r="B50" i="3"/>
  <c r="CE6" i="3"/>
  <c r="B54" i="3"/>
  <c r="B57" i="3"/>
  <c r="B90" i="3"/>
  <c r="B97" i="3"/>
  <c r="B101" i="3"/>
  <c r="B98" i="3"/>
  <c r="B87" i="3"/>
  <c r="B21" i="3"/>
  <c r="B30" i="3"/>
  <c r="B37" i="3"/>
  <c r="B58" i="3"/>
  <c r="B91" i="3"/>
  <c r="B102" i="3"/>
  <c r="B66" i="3"/>
  <c r="B81" i="3"/>
  <c r="B14" i="3"/>
  <c r="B61" i="3"/>
  <c r="B3" i="3"/>
  <c r="B70" i="3"/>
  <c r="B73" i="3"/>
  <c r="B95" i="3"/>
  <c r="B9" i="3"/>
  <c r="B69" i="3"/>
  <c r="B46" i="3"/>
  <c r="B53" i="3"/>
  <c r="B82" i="3"/>
  <c r="B85" i="3"/>
  <c r="B99" i="3"/>
  <c r="B18" i="3"/>
  <c r="B41" i="3"/>
  <c r="B78" i="3"/>
  <c r="B5" i="3"/>
  <c r="B26" i="3"/>
  <c r="B42" i="3"/>
  <c r="B62" i="3"/>
  <c r="B65" i="3"/>
  <c r="B89" i="3"/>
  <c r="B103" i="3"/>
  <c r="AW103" i="2"/>
  <c r="D103" i="2" s="1"/>
  <c r="AW102" i="2"/>
  <c r="D102" i="2" s="1"/>
  <c r="AW101" i="2"/>
  <c r="D101" i="2" s="1"/>
  <c r="AW100" i="2"/>
  <c r="D100" i="2" s="1"/>
  <c r="AW99" i="2"/>
  <c r="D99" i="2" s="1"/>
  <c r="AW98" i="2"/>
  <c r="D98" i="2" s="1"/>
  <c r="AW97" i="2"/>
  <c r="D97" i="2" s="1"/>
  <c r="AW96" i="2"/>
  <c r="D96" i="2" s="1"/>
  <c r="AW95" i="2"/>
  <c r="D95" i="2" s="1"/>
  <c r="AW94" i="2"/>
  <c r="D94" i="2" s="1"/>
  <c r="AW93" i="2"/>
  <c r="D93" i="2" s="1"/>
  <c r="AW92" i="2"/>
  <c r="D92" i="2" s="1"/>
  <c r="AW91" i="2"/>
  <c r="D91" i="2" s="1"/>
  <c r="AW90" i="2"/>
  <c r="D90" i="2" s="1"/>
  <c r="AW89" i="2"/>
  <c r="D89" i="2" s="1"/>
  <c r="AW88" i="2"/>
  <c r="D88" i="2" s="1"/>
  <c r="AW87" i="2"/>
  <c r="D87" i="2" s="1"/>
  <c r="AW86" i="2"/>
  <c r="D86" i="2" s="1"/>
  <c r="AW85" i="2"/>
  <c r="D85" i="2" s="1"/>
  <c r="AW84" i="2"/>
  <c r="D84" i="2" s="1"/>
  <c r="AW83" i="2"/>
  <c r="D83" i="2" s="1"/>
  <c r="AW82" i="2"/>
  <c r="D82" i="2" s="1"/>
  <c r="AW81" i="2"/>
  <c r="D81" i="2" s="1"/>
  <c r="AW80" i="2"/>
  <c r="D80" i="2" s="1"/>
  <c r="AW79" i="2"/>
  <c r="D79" i="2" s="1"/>
  <c r="AW78" i="2"/>
  <c r="D78" i="2" s="1"/>
  <c r="AW77" i="2"/>
  <c r="D77" i="2" s="1"/>
  <c r="AW76" i="2"/>
  <c r="D76" i="2" s="1"/>
  <c r="AW75" i="2"/>
  <c r="D75" i="2" s="1"/>
  <c r="AW74" i="2"/>
  <c r="D74" i="2" s="1"/>
  <c r="AW73" i="2"/>
  <c r="D73" i="2" s="1"/>
  <c r="AW72" i="2"/>
  <c r="D72" i="2" s="1"/>
  <c r="AW71" i="2"/>
  <c r="D71" i="2" s="1"/>
  <c r="AW70" i="2"/>
  <c r="D70" i="2" s="1"/>
  <c r="AW69" i="2"/>
  <c r="D69" i="2" s="1"/>
  <c r="AW68" i="2"/>
  <c r="D68" i="2" s="1"/>
  <c r="AW67" i="2"/>
  <c r="D67" i="2" s="1"/>
  <c r="AW66" i="2"/>
  <c r="D66" i="2" s="1"/>
  <c r="AW65" i="2"/>
  <c r="D65" i="2" s="1"/>
  <c r="AW64" i="2"/>
  <c r="D64" i="2" s="1"/>
  <c r="AW63" i="2"/>
  <c r="D63" i="2" s="1"/>
  <c r="AW62" i="2"/>
  <c r="D62" i="2" s="1"/>
  <c r="AW61" i="2"/>
  <c r="D61" i="2" s="1"/>
  <c r="AW60" i="2"/>
  <c r="D60" i="2" s="1"/>
  <c r="AW59" i="2"/>
  <c r="D59" i="2" s="1"/>
  <c r="AW58" i="2"/>
  <c r="D58" i="2" s="1"/>
  <c r="AW57" i="2"/>
  <c r="D57" i="2" s="1"/>
  <c r="AW56" i="2"/>
  <c r="D56" i="2" s="1"/>
  <c r="AW55" i="2"/>
  <c r="D55" i="2" s="1"/>
  <c r="AW54" i="2"/>
  <c r="D54" i="2" s="1"/>
  <c r="AW53" i="2"/>
  <c r="D53" i="2" s="1"/>
  <c r="AW52" i="2"/>
  <c r="D52" i="2" s="1"/>
  <c r="AW51" i="2"/>
  <c r="D51" i="2" s="1"/>
  <c r="AW50" i="2"/>
  <c r="D50" i="2" s="1"/>
  <c r="AW49" i="2"/>
  <c r="D49" i="2" s="1"/>
  <c r="AW48" i="2"/>
  <c r="D48" i="2" s="1"/>
  <c r="AW47" i="2"/>
  <c r="D47" i="2" s="1"/>
  <c r="AW46" i="2"/>
  <c r="D46" i="2" s="1"/>
  <c r="AW45" i="2"/>
  <c r="D45" i="2" s="1"/>
  <c r="AW44" i="2"/>
  <c r="D44" i="2" s="1"/>
  <c r="AW43" i="2"/>
  <c r="D43" i="2" s="1"/>
  <c r="AW42" i="2"/>
  <c r="D42" i="2" s="1"/>
  <c r="AW41" i="2"/>
  <c r="D41" i="2" s="1"/>
  <c r="AW40" i="2"/>
  <c r="D40" i="2" s="1"/>
  <c r="AW39" i="2"/>
  <c r="D39" i="2" s="1"/>
  <c r="AW38" i="2"/>
  <c r="D38" i="2" s="1"/>
  <c r="AW37" i="2"/>
  <c r="D37" i="2" s="1"/>
  <c r="AW36" i="2"/>
  <c r="D36" i="2" s="1"/>
  <c r="AW35" i="2"/>
  <c r="D35" i="2" s="1"/>
  <c r="AW34" i="2"/>
  <c r="D34" i="2" s="1"/>
  <c r="AW33" i="2"/>
  <c r="D33" i="2" s="1"/>
  <c r="AW32" i="2"/>
  <c r="D32" i="2" s="1"/>
  <c r="AW31" i="2"/>
  <c r="D31" i="2" s="1"/>
  <c r="AW30" i="2"/>
  <c r="D30" i="2" s="1"/>
  <c r="AW29" i="2"/>
  <c r="D29" i="2" s="1"/>
  <c r="AW28" i="2"/>
  <c r="D28" i="2" s="1"/>
  <c r="AW27" i="2"/>
  <c r="D27" i="2" s="1"/>
  <c r="AW26" i="2"/>
  <c r="D26" i="2" s="1"/>
  <c r="AW25" i="2"/>
  <c r="D25" i="2" s="1"/>
  <c r="AW24" i="2"/>
  <c r="D24" i="2" s="1"/>
  <c r="AW23" i="2"/>
  <c r="D23" i="2" s="1"/>
  <c r="AW22" i="2"/>
  <c r="D22" i="2" s="1"/>
  <c r="AW21" i="2"/>
  <c r="D21" i="2" s="1"/>
  <c r="AW20" i="2"/>
  <c r="D20" i="2" s="1"/>
  <c r="AW19" i="2"/>
  <c r="D19" i="2" s="1"/>
  <c r="AW18" i="2"/>
  <c r="D18" i="2" s="1"/>
  <c r="AW17" i="2"/>
  <c r="D17" i="2" s="1"/>
  <c r="AW16" i="2"/>
  <c r="D16" i="2" s="1"/>
  <c r="AW15" i="2"/>
  <c r="D15" i="2" s="1"/>
  <c r="AW14" i="2"/>
  <c r="D14" i="2" s="1"/>
  <c r="AW13" i="2"/>
  <c r="D13" i="2" s="1"/>
  <c r="AW12" i="2"/>
  <c r="D12" i="2" s="1"/>
  <c r="AW11" i="2"/>
  <c r="D11" i="2" s="1"/>
  <c r="AW10" i="2"/>
  <c r="D10" i="2" s="1"/>
  <c r="AW9" i="2"/>
  <c r="D9" i="2" s="1"/>
  <c r="AW8" i="2"/>
  <c r="D8" i="2" s="1"/>
  <c r="AW7" i="2"/>
  <c r="D7" i="2" s="1"/>
  <c r="AW6" i="2"/>
  <c r="D6" i="2" s="1"/>
  <c r="AW5" i="2"/>
  <c r="D5" i="2" s="1"/>
  <c r="AX4" i="2"/>
  <c r="AX5" i="2" s="1"/>
  <c r="AX6" i="2" s="1"/>
  <c r="AX7" i="2" s="1"/>
  <c r="AW4" i="2"/>
  <c r="D4" i="2" s="1"/>
  <c r="AW3" i="2"/>
  <c r="D3" i="2" s="1"/>
  <c r="CF5" i="3" l="1"/>
  <c r="CG5" i="3" s="1"/>
  <c r="CE7" i="3"/>
  <c r="CF6" i="3"/>
  <c r="CG6" i="3" s="1"/>
  <c r="CF3" i="3"/>
  <c r="CG3" i="3" s="1"/>
  <c r="CF4" i="3"/>
  <c r="CG4" i="3" s="1"/>
  <c r="B4" i="2"/>
  <c r="B3" i="2"/>
  <c r="B19" i="2"/>
  <c r="AX8" i="2"/>
  <c r="B9" i="2"/>
  <c r="B13" i="2"/>
  <c r="B17" i="2"/>
  <c r="B6" i="2"/>
  <c r="B14" i="2"/>
  <c r="B18" i="2"/>
  <c r="B10" i="2"/>
  <c r="B7" i="2"/>
  <c r="B11" i="2"/>
  <c r="B15" i="2"/>
  <c r="B5" i="2"/>
  <c r="B8" i="2"/>
  <c r="B12" i="2"/>
  <c r="B16" i="2"/>
  <c r="B22" i="2"/>
  <c r="B26" i="2"/>
  <c r="B30" i="2"/>
  <c r="B34" i="2"/>
  <c r="B38" i="2"/>
  <c r="B42" i="2"/>
  <c r="B46" i="2"/>
  <c r="B50" i="2"/>
  <c r="B54" i="2"/>
  <c r="B58" i="2"/>
  <c r="B62" i="2"/>
  <c r="B66" i="2"/>
  <c r="B70" i="2"/>
  <c r="B74" i="2"/>
  <c r="B78" i="2"/>
  <c r="B82" i="2"/>
  <c r="B86" i="2"/>
  <c r="B90" i="2"/>
  <c r="B94" i="2"/>
  <c r="B98" i="2"/>
  <c r="B21" i="2"/>
  <c r="B25" i="2"/>
  <c r="B29" i="2"/>
  <c r="B33" i="2"/>
  <c r="B37" i="2"/>
  <c r="B41" i="2"/>
  <c r="B45" i="2"/>
  <c r="B49" i="2"/>
  <c r="B53" i="2"/>
  <c r="B57" i="2"/>
  <c r="B61" i="2"/>
  <c r="B65" i="2"/>
  <c r="B69" i="2"/>
  <c r="B73" i="2"/>
  <c r="B77" i="2"/>
  <c r="B81" i="2"/>
  <c r="B85" i="2"/>
  <c r="B89" i="2"/>
  <c r="B93" i="2"/>
  <c r="B97" i="2"/>
  <c r="B20" i="2"/>
  <c r="B24" i="2"/>
  <c r="B28" i="2"/>
  <c r="B32" i="2"/>
  <c r="B36" i="2"/>
  <c r="B40" i="2"/>
  <c r="B44" i="2"/>
  <c r="B48" i="2"/>
  <c r="B52" i="2"/>
  <c r="B56" i="2"/>
  <c r="B60" i="2"/>
  <c r="B64" i="2"/>
  <c r="B68" i="2"/>
  <c r="B72" i="2"/>
  <c r="B76" i="2"/>
  <c r="B80" i="2"/>
  <c r="B84" i="2"/>
  <c r="B88" i="2"/>
  <c r="B92" i="2"/>
  <c r="B96" i="2"/>
  <c r="B100" i="2"/>
  <c r="B23" i="2"/>
  <c r="B27" i="2"/>
  <c r="B31" i="2"/>
  <c r="B35" i="2"/>
  <c r="B39" i="2"/>
  <c r="B43" i="2"/>
  <c r="B47" i="2"/>
  <c r="B51" i="2"/>
  <c r="B55" i="2"/>
  <c r="B59" i="2"/>
  <c r="B63" i="2"/>
  <c r="B67" i="2"/>
  <c r="B71" i="2"/>
  <c r="B75" i="2"/>
  <c r="B79" i="2"/>
  <c r="B83" i="2"/>
  <c r="B87" i="2"/>
  <c r="B91" i="2"/>
  <c r="B95" i="2"/>
  <c r="B99" i="2"/>
  <c r="B101" i="2"/>
  <c r="B103" i="2"/>
  <c r="B102" i="2"/>
  <c r="CF7" i="3" l="1"/>
  <c r="CG7" i="3" s="1"/>
  <c r="CE8" i="3"/>
  <c r="AY6" i="2"/>
  <c r="AZ6" i="2" s="1"/>
  <c r="AY7" i="2"/>
  <c r="AZ7" i="2" s="1"/>
  <c r="AY5" i="2"/>
  <c r="AZ5" i="2" s="1"/>
  <c r="AX9" i="2"/>
  <c r="AY8" i="2"/>
  <c r="AZ8" i="2" s="1"/>
  <c r="AY4" i="2"/>
  <c r="AZ4" i="2" s="1"/>
  <c r="AY3" i="2"/>
  <c r="AZ3" i="2" s="1"/>
  <c r="CF8" i="3" l="1"/>
  <c r="CG8" i="3" s="1"/>
  <c r="CE9" i="3"/>
  <c r="AX10" i="2"/>
  <c r="AY9" i="2"/>
  <c r="AZ9" i="2" s="1"/>
  <c r="CE10" i="3" l="1"/>
  <c r="CF9" i="3"/>
  <c r="CG9" i="3" s="1"/>
  <c r="AX11" i="2"/>
  <c r="AY10" i="2"/>
  <c r="AZ10" i="2" s="1"/>
  <c r="CE11" i="3" l="1"/>
  <c r="CF10" i="3"/>
  <c r="CG10" i="3" s="1"/>
  <c r="AX12" i="2"/>
  <c r="AY11" i="2"/>
  <c r="AZ11" i="2" s="1"/>
  <c r="CF11" i="3" l="1"/>
  <c r="CG11" i="3" s="1"/>
  <c r="CE12" i="3"/>
  <c r="AX13" i="2"/>
  <c r="AY12" i="2"/>
  <c r="AZ12" i="2" s="1"/>
  <c r="CF12" i="3" l="1"/>
  <c r="CG12" i="3" s="1"/>
  <c r="CE13" i="3"/>
  <c r="AX14" i="2"/>
  <c r="AY13" i="2"/>
  <c r="AZ13" i="2" s="1"/>
  <c r="CE14" i="3" l="1"/>
  <c r="CF13" i="3"/>
  <c r="CG13" i="3" s="1"/>
  <c r="AX15" i="2"/>
  <c r="AY14" i="2"/>
  <c r="AZ14" i="2" s="1"/>
  <c r="CE15" i="3" l="1"/>
  <c r="CF14" i="3"/>
  <c r="CG14" i="3" s="1"/>
  <c r="AX16" i="2"/>
  <c r="AY15" i="2"/>
  <c r="AZ15" i="2" s="1"/>
  <c r="CF15" i="3" l="1"/>
  <c r="CG15" i="3" s="1"/>
  <c r="CE16" i="3"/>
  <c r="AX17" i="2"/>
  <c r="AY16" i="2"/>
  <c r="AZ16" i="2" s="1"/>
  <c r="CF16" i="3" l="1"/>
  <c r="CG16" i="3" s="1"/>
  <c r="CE17" i="3"/>
  <c r="AX18" i="2"/>
  <c r="AY17" i="2"/>
  <c r="AZ17" i="2" s="1"/>
  <c r="CF17" i="3" l="1"/>
  <c r="CG17" i="3" s="1"/>
  <c r="CE18" i="3"/>
  <c r="AY18" i="2"/>
  <c r="AZ18" i="2" s="1"/>
  <c r="AX19" i="2"/>
  <c r="CE19" i="3" l="1"/>
  <c r="CF18" i="3"/>
  <c r="CG18" i="3" s="1"/>
  <c r="AY19" i="2"/>
  <c r="AZ19" i="2" s="1"/>
  <c r="AX20" i="2"/>
  <c r="CF19" i="3" l="1"/>
  <c r="CG19" i="3" s="1"/>
  <c r="CE20" i="3"/>
  <c r="AY20" i="2"/>
  <c r="AZ20" i="2" s="1"/>
  <c r="AX21" i="2"/>
  <c r="CF20" i="3" l="1"/>
  <c r="CG20" i="3" s="1"/>
  <c r="CE21" i="3"/>
  <c r="AY21" i="2"/>
  <c r="AZ21" i="2" s="1"/>
  <c r="AX22" i="2"/>
  <c r="CF21" i="3" l="1"/>
  <c r="CG21" i="3" s="1"/>
  <c r="CE22" i="3"/>
  <c r="AY22" i="2"/>
  <c r="AZ22" i="2" s="1"/>
  <c r="AX23" i="2"/>
  <c r="CE23" i="3" l="1"/>
  <c r="CF22" i="3"/>
  <c r="CG22" i="3" s="1"/>
  <c r="AY23" i="2"/>
  <c r="AZ23" i="2" s="1"/>
  <c r="AX24" i="2"/>
  <c r="CF23" i="3" l="1"/>
  <c r="CG23" i="3" s="1"/>
  <c r="CE24" i="3"/>
  <c r="AY24" i="2"/>
  <c r="AZ24" i="2" s="1"/>
  <c r="AX25" i="2"/>
  <c r="CF24" i="3" l="1"/>
  <c r="CG24" i="3" s="1"/>
  <c r="CE25" i="3"/>
  <c r="AY25" i="2"/>
  <c r="AZ25" i="2" s="1"/>
  <c r="AX26" i="2"/>
  <c r="CE26" i="3" l="1"/>
  <c r="CF25" i="3"/>
  <c r="CG25" i="3" s="1"/>
  <c r="AY26" i="2"/>
  <c r="AZ26" i="2" s="1"/>
  <c r="AX27" i="2"/>
  <c r="CE27" i="3" l="1"/>
  <c r="CF26" i="3"/>
  <c r="CG26" i="3" s="1"/>
  <c r="AY27" i="2"/>
  <c r="AZ27" i="2" s="1"/>
  <c r="AX28" i="2"/>
  <c r="CF27" i="3" l="1"/>
  <c r="CG27" i="3" s="1"/>
  <c r="CE28" i="3"/>
  <c r="AY28" i="2"/>
  <c r="AZ28" i="2" s="1"/>
  <c r="AX29" i="2"/>
  <c r="CF28" i="3" l="1"/>
  <c r="CG28" i="3" s="1"/>
  <c r="CE29" i="3"/>
  <c r="AY29" i="2"/>
  <c r="AZ29" i="2" s="1"/>
  <c r="AX30" i="2"/>
  <c r="CF29" i="3" l="1"/>
  <c r="CG29" i="3" s="1"/>
  <c r="CE30" i="3"/>
  <c r="AY30" i="2"/>
  <c r="AZ30" i="2" s="1"/>
  <c r="AX31" i="2"/>
  <c r="CE31" i="3" l="1"/>
  <c r="CF30" i="3"/>
  <c r="CG30" i="3" s="1"/>
  <c r="AY31" i="2"/>
  <c r="AZ31" i="2" s="1"/>
  <c r="AX32" i="2"/>
  <c r="CF31" i="3" l="1"/>
  <c r="CG31" i="3" s="1"/>
  <c r="CE32" i="3"/>
  <c r="AY32" i="2"/>
  <c r="AZ32" i="2" s="1"/>
  <c r="AX33" i="2"/>
  <c r="CF32" i="3" l="1"/>
  <c r="CG32" i="3" s="1"/>
  <c r="CE33" i="3"/>
  <c r="AY33" i="2"/>
  <c r="AZ33" i="2" s="1"/>
  <c r="AX34" i="2"/>
  <c r="CE34" i="3" l="1"/>
  <c r="CF33" i="3"/>
  <c r="CG33" i="3" s="1"/>
  <c r="AY34" i="2"/>
  <c r="AZ34" i="2" s="1"/>
  <c r="AX35" i="2"/>
  <c r="CE35" i="3" l="1"/>
  <c r="CF34" i="3"/>
  <c r="CG34" i="3" s="1"/>
  <c r="AY35" i="2"/>
  <c r="AZ35" i="2" s="1"/>
  <c r="AX36" i="2"/>
  <c r="CF35" i="3" l="1"/>
  <c r="CG35" i="3" s="1"/>
  <c r="CE36" i="3"/>
  <c r="AY36" i="2"/>
  <c r="AZ36" i="2" s="1"/>
  <c r="AX37" i="2"/>
  <c r="CF36" i="3" l="1"/>
  <c r="CG36" i="3" s="1"/>
  <c r="CE37" i="3"/>
  <c r="AY37" i="2"/>
  <c r="AZ37" i="2" s="1"/>
  <c r="AX38" i="2"/>
  <c r="CF37" i="3" l="1"/>
  <c r="CG37" i="3" s="1"/>
  <c r="CE38" i="3"/>
  <c r="AY38" i="2"/>
  <c r="AZ38" i="2" s="1"/>
  <c r="AX39" i="2"/>
  <c r="CE39" i="3" l="1"/>
  <c r="CF38" i="3"/>
  <c r="CG38" i="3" s="1"/>
  <c r="AY39" i="2"/>
  <c r="AZ39" i="2" s="1"/>
  <c r="AX40" i="2"/>
  <c r="CF39" i="3" l="1"/>
  <c r="CG39" i="3" s="1"/>
  <c r="CE40" i="3"/>
  <c r="AY40" i="2"/>
  <c r="AZ40" i="2" s="1"/>
  <c r="AX41" i="2"/>
  <c r="CF40" i="3" l="1"/>
  <c r="CG40" i="3" s="1"/>
  <c r="CE41" i="3"/>
  <c r="AY41" i="2"/>
  <c r="AZ41" i="2" s="1"/>
  <c r="AX42" i="2"/>
  <c r="CE42" i="3" l="1"/>
  <c r="CF41" i="3"/>
  <c r="CG41" i="3" s="1"/>
  <c r="AY42" i="2"/>
  <c r="AZ42" i="2" s="1"/>
  <c r="AX43" i="2"/>
  <c r="CE43" i="3" l="1"/>
  <c r="CF42" i="3"/>
  <c r="CG42" i="3" s="1"/>
  <c r="AY43" i="2"/>
  <c r="AZ43" i="2" s="1"/>
  <c r="AX44" i="2"/>
  <c r="CF43" i="3" l="1"/>
  <c r="CG43" i="3" s="1"/>
  <c r="CE44" i="3"/>
  <c r="AY44" i="2"/>
  <c r="AZ44" i="2" s="1"/>
  <c r="AX45" i="2"/>
  <c r="CF44" i="3" l="1"/>
  <c r="CG44" i="3" s="1"/>
  <c r="CE45" i="3"/>
  <c r="AY45" i="2"/>
  <c r="AZ45" i="2" s="1"/>
  <c r="AX46" i="2"/>
  <c r="CE46" i="3" l="1"/>
  <c r="CF45" i="3"/>
  <c r="CG45" i="3" s="1"/>
  <c r="AY46" i="2"/>
  <c r="AZ46" i="2" s="1"/>
  <c r="AX47" i="2"/>
  <c r="CE47" i="3" l="1"/>
  <c r="CF46" i="3"/>
  <c r="CG46" i="3" s="1"/>
  <c r="AY47" i="2"/>
  <c r="AZ47" i="2" s="1"/>
  <c r="AX48" i="2"/>
  <c r="CF47" i="3" l="1"/>
  <c r="CG47" i="3" s="1"/>
  <c r="CE48" i="3"/>
  <c r="AY48" i="2"/>
  <c r="AZ48" i="2" s="1"/>
  <c r="AX49" i="2"/>
  <c r="CF48" i="3" l="1"/>
  <c r="CG48" i="3" s="1"/>
  <c r="CE49" i="3"/>
  <c r="AY49" i="2"/>
  <c r="AZ49" i="2" s="1"/>
  <c r="AX50" i="2"/>
  <c r="CE50" i="3" l="1"/>
  <c r="CF49" i="3"/>
  <c r="CG49" i="3" s="1"/>
  <c r="AY50" i="2"/>
  <c r="AZ50" i="2" s="1"/>
  <c r="AX51" i="2"/>
  <c r="CE51" i="3" l="1"/>
  <c r="CF50" i="3"/>
  <c r="CG50" i="3" s="1"/>
  <c r="AY51" i="2"/>
  <c r="AZ51" i="2" s="1"/>
  <c r="AX52" i="2"/>
  <c r="CF51" i="3" l="1"/>
  <c r="CG51" i="3" s="1"/>
  <c r="CE52" i="3"/>
  <c r="AY52" i="2"/>
  <c r="AZ52" i="2" s="1"/>
  <c r="AX53" i="2"/>
  <c r="CF52" i="3" l="1"/>
  <c r="CG52" i="3" s="1"/>
  <c r="CE53" i="3"/>
  <c r="AY53" i="2"/>
  <c r="AZ53" i="2" s="1"/>
  <c r="AX54" i="2"/>
  <c r="CE54" i="3" l="1"/>
  <c r="CF53" i="3"/>
  <c r="CG53" i="3" s="1"/>
  <c r="AY54" i="2"/>
  <c r="AZ54" i="2" s="1"/>
  <c r="AX55" i="2"/>
  <c r="CE55" i="3" l="1"/>
  <c r="CF54" i="3"/>
  <c r="CG54" i="3" s="1"/>
  <c r="AY55" i="2"/>
  <c r="AZ55" i="2" s="1"/>
  <c r="AX56" i="2"/>
  <c r="CF55" i="3" l="1"/>
  <c r="CG55" i="3" s="1"/>
  <c r="CE56" i="3"/>
  <c r="AY56" i="2"/>
  <c r="AZ56" i="2" s="1"/>
  <c r="AX57" i="2"/>
  <c r="CF56" i="3" l="1"/>
  <c r="CG56" i="3" s="1"/>
  <c r="CE57" i="3"/>
  <c r="AY57" i="2"/>
  <c r="AZ57" i="2" s="1"/>
  <c r="AX58" i="2"/>
  <c r="CE58" i="3" l="1"/>
  <c r="CF57" i="3"/>
  <c r="CG57" i="3" s="1"/>
  <c r="AY58" i="2"/>
  <c r="AZ58" i="2" s="1"/>
  <c r="AX59" i="2"/>
  <c r="CE59" i="3" l="1"/>
  <c r="CF58" i="3"/>
  <c r="CG58" i="3" s="1"/>
  <c r="AY59" i="2"/>
  <c r="AZ59" i="2" s="1"/>
  <c r="AX60" i="2"/>
  <c r="CF59" i="3" l="1"/>
  <c r="CG59" i="3" s="1"/>
  <c r="CE60" i="3"/>
  <c r="AY60" i="2"/>
  <c r="AZ60" i="2" s="1"/>
  <c r="AX61" i="2"/>
  <c r="CF60" i="3" l="1"/>
  <c r="CG60" i="3" s="1"/>
  <c r="CE61" i="3"/>
  <c r="AY61" i="2"/>
  <c r="AZ61" i="2" s="1"/>
  <c r="AX62" i="2"/>
  <c r="CE62" i="3" l="1"/>
  <c r="CF61" i="3"/>
  <c r="CG61" i="3" s="1"/>
  <c r="AY62" i="2"/>
  <c r="AZ62" i="2" s="1"/>
  <c r="AX63" i="2"/>
  <c r="CE63" i="3" l="1"/>
  <c r="CF62" i="3"/>
  <c r="CG62" i="3" s="1"/>
  <c r="AY63" i="2"/>
  <c r="AZ63" i="2" s="1"/>
  <c r="AX64" i="2"/>
  <c r="CF63" i="3" l="1"/>
  <c r="CG63" i="3" s="1"/>
  <c r="CE64" i="3"/>
  <c r="AY64" i="2"/>
  <c r="AZ64" i="2" s="1"/>
  <c r="AX65" i="2"/>
  <c r="CF64" i="3" l="1"/>
  <c r="CG64" i="3" s="1"/>
  <c r="CE65" i="3"/>
  <c r="AY65" i="2"/>
  <c r="AZ65" i="2" s="1"/>
  <c r="AX66" i="2"/>
  <c r="CE66" i="3" l="1"/>
  <c r="CF65" i="3"/>
  <c r="CG65" i="3" s="1"/>
  <c r="AY66" i="2"/>
  <c r="AZ66" i="2" s="1"/>
  <c r="AX67" i="2"/>
  <c r="CE67" i="3" l="1"/>
  <c r="CF66" i="3"/>
  <c r="CG66" i="3" s="1"/>
  <c r="AY67" i="2"/>
  <c r="AZ67" i="2" s="1"/>
  <c r="AX68" i="2"/>
  <c r="CF67" i="3" l="1"/>
  <c r="CG67" i="3" s="1"/>
  <c r="CE68" i="3"/>
  <c r="AY68" i="2"/>
  <c r="AZ68" i="2" s="1"/>
  <c r="AX69" i="2"/>
  <c r="CF68" i="3" l="1"/>
  <c r="CG68" i="3" s="1"/>
  <c r="CE69" i="3"/>
  <c r="AY69" i="2"/>
  <c r="AZ69" i="2" s="1"/>
  <c r="AX70" i="2"/>
  <c r="CE70" i="3" l="1"/>
  <c r="CF69" i="3"/>
  <c r="CG69" i="3" s="1"/>
  <c r="AY70" i="2"/>
  <c r="AZ70" i="2" s="1"/>
  <c r="AX71" i="2"/>
  <c r="CE71" i="3" l="1"/>
  <c r="CF70" i="3"/>
  <c r="CG70" i="3" s="1"/>
  <c r="AY71" i="2"/>
  <c r="AZ71" i="2" s="1"/>
  <c r="AX72" i="2"/>
  <c r="CF71" i="3" l="1"/>
  <c r="CG71" i="3" s="1"/>
  <c r="CE72" i="3"/>
  <c r="AY72" i="2"/>
  <c r="AZ72" i="2" s="1"/>
  <c r="AX73" i="2"/>
  <c r="CF72" i="3" l="1"/>
  <c r="CG72" i="3" s="1"/>
  <c r="CE73" i="3"/>
  <c r="AY73" i="2"/>
  <c r="AZ73" i="2" s="1"/>
  <c r="AX74" i="2"/>
  <c r="CE74" i="3" l="1"/>
  <c r="CF73" i="3"/>
  <c r="CG73" i="3" s="1"/>
  <c r="AY74" i="2"/>
  <c r="AZ74" i="2" s="1"/>
  <c r="AX75" i="2"/>
  <c r="CE75" i="3" l="1"/>
  <c r="CF74" i="3"/>
  <c r="CG74" i="3" s="1"/>
  <c r="AY75" i="2"/>
  <c r="AZ75" i="2" s="1"/>
  <c r="AX76" i="2"/>
  <c r="CF75" i="3" l="1"/>
  <c r="CG75" i="3" s="1"/>
  <c r="CE76" i="3"/>
  <c r="AY76" i="2"/>
  <c r="AZ76" i="2" s="1"/>
  <c r="AX77" i="2"/>
  <c r="CF76" i="3" l="1"/>
  <c r="CG76" i="3" s="1"/>
  <c r="CE77" i="3"/>
  <c r="AY77" i="2"/>
  <c r="AZ77" i="2" s="1"/>
  <c r="AX78" i="2"/>
  <c r="CE78" i="3" l="1"/>
  <c r="CF77" i="3"/>
  <c r="CG77" i="3" s="1"/>
  <c r="AY78" i="2"/>
  <c r="AZ78" i="2" s="1"/>
  <c r="AX79" i="2"/>
  <c r="CE79" i="3" l="1"/>
  <c r="CF78" i="3"/>
  <c r="CG78" i="3" s="1"/>
  <c r="AY79" i="2"/>
  <c r="AZ79" i="2" s="1"/>
  <c r="AX80" i="2"/>
  <c r="CF79" i="3" l="1"/>
  <c r="CG79" i="3" s="1"/>
  <c r="CE80" i="3"/>
  <c r="AY80" i="2"/>
  <c r="AZ80" i="2" s="1"/>
  <c r="AX81" i="2"/>
  <c r="CF80" i="3" l="1"/>
  <c r="CG80" i="3" s="1"/>
  <c r="CE81" i="3"/>
  <c r="AY81" i="2"/>
  <c r="AZ81" i="2" s="1"/>
  <c r="AX82" i="2"/>
  <c r="CE82" i="3" l="1"/>
  <c r="CF81" i="3"/>
  <c r="CG81" i="3" s="1"/>
  <c r="AY82" i="2"/>
  <c r="AZ82" i="2" s="1"/>
  <c r="AX83" i="2"/>
  <c r="CE83" i="3" l="1"/>
  <c r="CF82" i="3"/>
  <c r="CG82" i="3" s="1"/>
  <c r="AY83" i="2"/>
  <c r="AZ83" i="2" s="1"/>
  <c r="AX84" i="2"/>
  <c r="CF83" i="3" l="1"/>
  <c r="CG83" i="3" s="1"/>
  <c r="CE84" i="3"/>
  <c r="AY84" i="2"/>
  <c r="AZ84" i="2" s="1"/>
  <c r="AX85" i="2"/>
  <c r="CF84" i="3" l="1"/>
  <c r="CG84" i="3" s="1"/>
  <c r="CE85" i="3"/>
  <c r="AY85" i="2"/>
  <c r="AZ85" i="2" s="1"/>
  <c r="AX86" i="2"/>
  <c r="CE86" i="3" l="1"/>
  <c r="CF85" i="3"/>
  <c r="CG85" i="3" s="1"/>
  <c r="AY86" i="2"/>
  <c r="AZ86" i="2" s="1"/>
  <c r="AX87" i="2"/>
  <c r="CE87" i="3" l="1"/>
  <c r="CF86" i="3"/>
  <c r="CG86" i="3" s="1"/>
  <c r="AY87" i="2"/>
  <c r="AZ87" i="2" s="1"/>
  <c r="AX88" i="2"/>
  <c r="CF87" i="3" l="1"/>
  <c r="CG87" i="3" s="1"/>
  <c r="CE88" i="3"/>
  <c r="AY88" i="2"/>
  <c r="AZ88" i="2" s="1"/>
  <c r="AX89" i="2"/>
  <c r="CF88" i="3" l="1"/>
  <c r="CG88" i="3" s="1"/>
  <c r="CE89" i="3"/>
  <c r="AY89" i="2"/>
  <c r="AZ89" i="2" s="1"/>
  <c r="AX90" i="2"/>
  <c r="CE90" i="3" l="1"/>
  <c r="CF89" i="3"/>
  <c r="CG89" i="3" s="1"/>
  <c r="AY90" i="2"/>
  <c r="AZ90" i="2" s="1"/>
  <c r="AX91" i="2"/>
  <c r="CE91" i="3" l="1"/>
  <c r="CF90" i="3"/>
  <c r="CG90" i="3" s="1"/>
  <c r="AY91" i="2"/>
  <c r="AZ91" i="2" s="1"/>
  <c r="AX92" i="2"/>
  <c r="CF91" i="3" l="1"/>
  <c r="CG91" i="3" s="1"/>
  <c r="CE92" i="3"/>
  <c r="AY92" i="2"/>
  <c r="AZ92" i="2" s="1"/>
  <c r="AX93" i="2"/>
  <c r="CF92" i="3" l="1"/>
  <c r="CG92" i="3" s="1"/>
  <c r="CE93" i="3"/>
  <c r="AY93" i="2"/>
  <c r="AZ93" i="2" s="1"/>
  <c r="AX94" i="2"/>
  <c r="CE94" i="3" l="1"/>
  <c r="CF93" i="3"/>
  <c r="CG93" i="3" s="1"/>
  <c r="AY94" i="2"/>
  <c r="AZ94" i="2" s="1"/>
  <c r="AX95" i="2"/>
  <c r="CE95" i="3" l="1"/>
  <c r="CF94" i="3"/>
  <c r="CG94" i="3" s="1"/>
  <c r="AY95" i="2"/>
  <c r="AZ95" i="2" s="1"/>
  <c r="AX96" i="2"/>
  <c r="CF95" i="3" l="1"/>
  <c r="CG95" i="3" s="1"/>
  <c r="CE96" i="3"/>
  <c r="AY96" i="2"/>
  <c r="AZ96" i="2" s="1"/>
  <c r="AX97" i="2"/>
  <c r="CF96" i="3" l="1"/>
  <c r="CG96" i="3" s="1"/>
  <c r="CE97" i="3"/>
  <c r="AY97" i="2"/>
  <c r="AZ97" i="2" s="1"/>
  <c r="AX98" i="2"/>
  <c r="CE98" i="3" l="1"/>
  <c r="CF97" i="3"/>
  <c r="CG97" i="3" s="1"/>
  <c r="AY98" i="2"/>
  <c r="AZ98" i="2" s="1"/>
  <c r="AX99" i="2"/>
  <c r="CE99" i="3" l="1"/>
  <c r="CF98" i="3"/>
  <c r="CG98" i="3" s="1"/>
  <c r="AY99" i="2"/>
  <c r="AZ99" i="2" s="1"/>
  <c r="AX100" i="2"/>
  <c r="CF99" i="3" l="1"/>
  <c r="CG99" i="3" s="1"/>
  <c r="CE100" i="3"/>
  <c r="AY100" i="2"/>
  <c r="AZ100" i="2" s="1"/>
  <c r="AX101" i="2"/>
  <c r="CF100" i="3" l="1"/>
  <c r="CG100" i="3" s="1"/>
  <c r="CE101" i="3"/>
  <c r="AY101" i="2"/>
  <c r="AZ101" i="2" s="1"/>
  <c r="AX102" i="2"/>
  <c r="CE102" i="3" l="1"/>
  <c r="CF101" i="3"/>
  <c r="CG101" i="3" s="1"/>
  <c r="AX103" i="2"/>
  <c r="AY103" i="2" s="1"/>
  <c r="AZ103" i="2" s="1"/>
  <c r="AY102" i="2"/>
  <c r="AZ102" i="2" s="1"/>
  <c r="CE103" i="3" l="1"/>
  <c r="CF103" i="3" s="1"/>
  <c r="CG103" i="3" s="1"/>
  <c r="CF102" i="3"/>
  <c r="CG10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2" authorId="0" shapeId="0" xr:uid="{8FB11B90-D801-4B45-B81F-B9D4CBBB220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PUNTUACION PARA EL AÑO 2025</t>
        </r>
      </text>
    </comment>
    <comment ref="L4" authorId="0" shapeId="0" xr:uid="{87AC55D8-135A-4BA0-AAD3-C0D3FE77F6A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K5" authorId="0" shapeId="0" xr:uid="{063F6597-E763-4F52-A4DC-E64EA9B0144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K9" authorId="0" shapeId="0" xr:uid="{EE8269F5-628A-4D25-8A73-C60AECCC05A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K15" authorId="0" shapeId="0" xr:uid="{B2657AFC-418D-4FB3-9EB3-96DE67274BE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L27" authorId="0" shapeId="0" xr:uid="{ADEBF973-D2AF-4C4F-B381-E3C5B74601A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K60" authorId="0" shapeId="0" xr:uid="{E56788E0-66C0-4CBF-B90B-5233120269E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AA72" authorId="0" shapeId="0" xr:uid="{33594673-FF5C-457A-9B59-9698D5870312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71" authorId="0" shapeId="0" xr:uid="{EBC7A501-2EA0-4BC8-B05D-A8F1FA5BD4B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MEDALLA DE ORO JULIO ALVAREZ 4 PUNTOS</t>
        </r>
      </text>
    </comment>
  </commentList>
</comments>
</file>

<file path=xl/sharedStrings.xml><?xml version="1.0" encoding="utf-8"?>
<sst xmlns="http://schemas.openxmlformats.org/spreadsheetml/2006/main" count="268" uniqueCount="167">
  <si>
    <t>CLUB</t>
  </si>
  <si>
    <t>APOLO</t>
  </si>
  <si>
    <t>DRAGON GYM</t>
  </si>
  <si>
    <t>EQUILIBRIO</t>
  </si>
  <si>
    <t>ESPE</t>
  </si>
  <si>
    <t>JUVENTUS</t>
  </si>
  <si>
    <t>KORYO</t>
  </si>
  <si>
    <t>SEUL</t>
  </si>
  <si>
    <t>SHOGUN</t>
  </si>
  <si>
    <t>DRAGON LEE GYM</t>
  </si>
  <si>
    <t>LOBOS</t>
  </si>
  <si>
    <t>TAE KINGS</t>
  </si>
  <si>
    <t>UNIVERSAL</t>
  </si>
  <si>
    <t>VILL GYM</t>
  </si>
  <si>
    <t>ECUACUBA</t>
  </si>
  <si>
    <t>PUNTAJE TOTAL</t>
  </si>
  <si>
    <t>ECUADOR</t>
  </si>
  <si>
    <t>TEAM VENCEDORES</t>
  </si>
  <si>
    <t>UBICACIÓN</t>
  </si>
  <si>
    <t>PUNTAJE</t>
  </si>
  <si>
    <t>ARES</t>
  </si>
  <si>
    <t>JR SPORT</t>
  </si>
  <si>
    <t>PALADINES</t>
  </si>
  <si>
    <t>PANDADEMON</t>
  </si>
  <si>
    <t>CHUNG SONG</t>
  </si>
  <si>
    <t>CHEN HUU</t>
  </si>
  <si>
    <t>CIUDAD DE QUITO</t>
  </si>
  <si>
    <t>UNIVERSIDAD CENTRAL (CAMU)</t>
  </si>
  <si>
    <t>LEON</t>
  </si>
  <si>
    <t>CONDOR</t>
  </si>
  <si>
    <t>DRACO</t>
  </si>
  <si>
    <t>GRAN MASTER</t>
  </si>
  <si>
    <t>HIMCHARI DONJANG</t>
  </si>
  <si>
    <t>HAN SU</t>
  </si>
  <si>
    <t>LIGA CANTONAL MEJIA</t>
  </si>
  <si>
    <t>MASTER HOME</t>
  </si>
  <si>
    <t>MERCENARIOS</t>
  </si>
  <si>
    <t>MILENIUM</t>
  </si>
  <si>
    <t xml:space="preserve">JI DO KWAN </t>
  </si>
  <si>
    <t>KO AMERICA</t>
  </si>
  <si>
    <t>PIONEROS FORTI</t>
  </si>
  <si>
    <t>S.D.CENTRAL</t>
  </si>
  <si>
    <t>SAN SEBASTIAN</t>
  </si>
  <si>
    <t>TAE SHO KU</t>
  </si>
  <si>
    <t>TOTAL KOMBAT</t>
  </si>
  <si>
    <t>U SAN FRANCISCO USFQ</t>
  </si>
  <si>
    <t>PIONEROS MEJIA</t>
  </si>
  <si>
    <t>YONG TIGER</t>
  </si>
  <si>
    <t>ATLAS CLUB</t>
  </si>
  <si>
    <t>BAEKJUL BG</t>
  </si>
  <si>
    <t>KOREAN DRAGON</t>
  </si>
  <si>
    <t>KUKKIKWON</t>
  </si>
  <si>
    <t>KUNGAN DUL</t>
  </si>
  <si>
    <t>TAEKWONDO TRAINING CENTER</t>
  </si>
  <si>
    <t>TAE DO ACADEMY</t>
  </si>
  <si>
    <t>SURYUN</t>
  </si>
  <si>
    <t>DOJAN TAEKWONDO MELO</t>
  </si>
  <si>
    <t>FIT KWON DO</t>
  </si>
  <si>
    <t xml:space="preserve">FURIA NEGRA </t>
  </si>
  <si>
    <t>ILYOP MP</t>
  </si>
  <si>
    <t>LITHE BODY</t>
  </si>
  <si>
    <t>MINOTAUROS</t>
  </si>
  <si>
    <t>RENACER</t>
  </si>
  <si>
    <t>ROJAS  IRON FIRST</t>
  </si>
  <si>
    <t>SAN FRANCISCO TIGRES</t>
  </si>
  <si>
    <t>SCORPIUS</t>
  </si>
  <si>
    <t>TAE BAEK ECUADOR JR</t>
  </si>
  <si>
    <t>DECIAP</t>
  </si>
  <si>
    <t>DEBAK TKD</t>
  </si>
  <si>
    <t>FIRST CLASS CALDERON</t>
  </si>
  <si>
    <t>MARCIAL CLUB GRANDA</t>
  </si>
  <si>
    <t>FRANG</t>
  </si>
  <si>
    <t>TAEKWONDO JITAE</t>
  </si>
  <si>
    <t>TAEKWONDO JUCARO</t>
  </si>
  <si>
    <t>TAEKWONDO WOONG</t>
  </si>
  <si>
    <t>TEKKEN</t>
  </si>
  <si>
    <t>VEMON</t>
  </si>
  <si>
    <t>VALLE</t>
  </si>
  <si>
    <t xml:space="preserve">TAE BAEK ECUADOR </t>
  </si>
  <si>
    <t>SIM JANG TEAM</t>
  </si>
  <si>
    <t>BLUE DRAGONS</t>
  </si>
  <si>
    <t>CHAMPIONS FOR LIFE</t>
  </si>
  <si>
    <t>JERATHEL</t>
  </si>
  <si>
    <t>JOSEON LEGACY</t>
  </si>
  <si>
    <t>BAS PANTHER</t>
  </si>
  <si>
    <t>UNIVERSIDAD  HIMISFERIOS</t>
  </si>
  <si>
    <t>PUNTUACION MEJORES CLUBES 2025 FORMATIVO</t>
  </si>
  <si>
    <t>BORJA´S LIONS</t>
  </si>
  <si>
    <t>CLUB MIKIDO</t>
  </si>
  <si>
    <t>DAIGORO</t>
  </si>
  <si>
    <t>CHONKWON</t>
  </si>
  <si>
    <t>GOYANG - IDEUL</t>
  </si>
  <si>
    <t>HUAN TOP GYM</t>
  </si>
  <si>
    <t>MIT-TKD</t>
  </si>
  <si>
    <t>KYORUGUI GYM</t>
  </si>
  <si>
    <t>LOS PUMAS</t>
  </si>
  <si>
    <t>MICHAY DO</t>
  </si>
  <si>
    <t>PYONG YANG</t>
  </si>
  <si>
    <t>RAIG de LLUM</t>
  </si>
  <si>
    <t>RED TANAKA</t>
  </si>
  <si>
    <t>RIONG TAE</t>
  </si>
  <si>
    <t>TEAM TAUROS TAEKWONDO</t>
  </si>
  <si>
    <t>PUNTUACION MEJORES CLUBES 2025 CLASIFICADOS</t>
  </si>
  <si>
    <t>HAN KUM DO</t>
  </si>
  <si>
    <t>CURSO DE ACREDITACION DE ARBITRAJE QUITO -14 DE DICIEMBRE 2024</t>
  </si>
  <si>
    <t>CURSO DE ACREDITACION DE ENTRENADORES QUITO 15-19 DE ENERO 2025</t>
  </si>
  <si>
    <t>TAE WOONG</t>
  </si>
  <si>
    <t>COPA ALDUPE QUITO 01-02 DE FEBRERO 2025</t>
  </si>
  <si>
    <t>UNIVERSIDAD UTE</t>
  </si>
  <si>
    <t>OPEN PROVINCIAL  NOVATOS INFANTIL A QUITO 01-MARZO-2025</t>
  </si>
  <si>
    <t>OPEN PROVINCIAL  NOVATOS INFANTIL B QUITO 01-MARZO-2025</t>
  </si>
  <si>
    <t>OPEN PROVINCIAL  NOVATOS CADETES QUITO 01-MARZO-2025</t>
  </si>
  <si>
    <t>OPEN PROVINCIAL  NOVATOS  JUNIOR QUITO 01-MARZO-2025</t>
  </si>
  <si>
    <t>OPEN PROVINCIAL INTERMEDIOS A QUITO 01-MARZ0-2025</t>
  </si>
  <si>
    <t>OPEN PROVINCIAL  NOVATOS SENIOR Y MASTER QUITO 01-MARZO-2025</t>
  </si>
  <si>
    <t>OPEN PROVINCIAL INTERMEDIOS B QUITO 01-MARZ0-2025</t>
  </si>
  <si>
    <t>OPEN PROVINCIAL INTERMEDIOS CADETES QUITO 01-MARZ0-2025</t>
  </si>
  <si>
    <t>OPEN PROVINCIAL INTERMEDIOS JUNIOR QUITO 01-MARZ0-2025</t>
  </si>
  <si>
    <t>OPEN PROVINCIAL INTERMEDIOS SENIOR Y MSTER QUITO 01-MARZ0-2025</t>
  </si>
  <si>
    <t>OPEN PROVINCIAL POOMSAE NOVATOS E  INTERMEDIOS CADETES QUITO 01-MARZ0-2025</t>
  </si>
  <si>
    <t>OPEN PROVINCIAL POOMSAE NOVATOS E  INTERMEDIOS JUNIOR QUITO 01-MARZ0-2025</t>
  </si>
  <si>
    <t>OPEN PROVINCIAL POOMSAE  NOVATOS E INTERMEDIOS SENIOR QUITO 01-MARZ0-2025</t>
  </si>
  <si>
    <t>COPA YONG TIGER QUITO 22 DE MARZO DEL 2025</t>
  </si>
  <si>
    <t>OPEN PROVINCIAL POOMSAE NOVATOS E  INTERMEDIOS´´ A ´´QUITO 01-MARZ0-2025</t>
  </si>
  <si>
    <t>OPEN PROVINCIAL POOMSAE NOVATOS E  INTERMEDIOS´´ B´´ QUITO 01-MARZ0-2025</t>
  </si>
  <si>
    <t>ECUADOR SERIES PORTOVIEJO 20-23 DE FEBRERO 2025 COMBATE CLASIFICADOS</t>
  </si>
  <si>
    <t>ECUADOR SERIES PORTOVIEJO 20-23 DE FEBRERO 2025 POOMSAE CLASIFICADOS</t>
  </si>
  <si>
    <r>
      <t xml:space="preserve">USA. OPEN CHAMPIONS 14-16 FEBRERO 2025 COMBATE </t>
    </r>
    <r>
      <rPr>
        <sz val="11"/>
        <color rgb="FFFF0000"/>
        <rFont val="Calibri"/>
        <family val="2"/>
        <scheme val="minor"/>
      </rPr>
      <t>G2</t>
    </r>
  </si>
  <si>
    <r>
      <t xml:space="preserve">USA. OPEN CHAMPIONS 14-16 FEBRERO 2025 POOMSAE </t>
    </r>
    <r>
      <rPr>
        <sz val="11"/>
        <color rgb="FFFF0000"/>
        <rFont val="Calibri"/>
        <family val="2"/>
        <scheme val="minor"/>
      </rPr>
      <t>G2</t>
    </r>
  </si>
  <si>
    <t>RYONG TAE</t>
  </si>
  <si>
    <t>CAMPEONATO NACIONAL CADETES PORTOVIEJO DEL 14-16 DE MARZO DEL 2025</t>
  </si>
  <si>
    <t>CAMPEONATO NACIONAL JUNIOR PORTOVIEJO DEL 28-30 DE MARZO DEL 2025</t>
  </si>
  <si>
    <t>FESTIVAL DE HABILIDADES MOTRICES 05 DE ABRIL DEL 2025</t>
  </si>
  <si>
    <t>COPA DECIAP QUITO 19 DE ABRIL DEL 2025</t>
  </si>
  <si>
    <t>CAMPEONATO PANAMERICANO QUERETARO DEL 3-6 DE ABRIL DEL 2025</t>
  </si>
  <si>
    <t>PANAM SERIES QUERATARO DEL 3-6 DE ABRIL DEL 2025 POOMSAE</t>
  </si>
  <si>
    <t>PANAM SERIES QUERATARO DEL 3-6 DE ABRIL DEL 2025 COMBATE</t>
  </si>
  <si>
    <t>CAMPEONATO NACIONAL JUVENIL U22  LOJA  DEL 02-04 DE MAYO DEL 2025</t>
  </si>
  <si>
    <t>CAMPEONATO MUNDIAL DE CATES DUBAI 09-11 DE MAYO DEL 2025</t>
  </si>
  <si>
    <r>
      <t xml:space="preserve"> OPEN PANAMERICANO QUERETARO DEL 3-6 DE ABRIL DEL 2025 POOMSAE </t>
    </r>
    <r>
      <rPr>
        <sz val="11"/>
        <color rgb="FFFF0000"/>
        <rFont val="Calibri"/>
        <family val="2"/>
        <scheme val="minor"/>
      </rPr>
      <t>G1</t>
    </r>
  </si>
  <si>
    <t>COPA TOTAL KOMBAT QUITO 25 DE MAYO DEL 2025</t>
  </si>
  <si>
    <t>COPA COREA QUITO 17 DE MAYO DEL 2025 CATEGORIA AVANZADOS</t>
  </si>
  <si>
    <r>
      <t xml:space="preserve">JUEGOS MUNDIALES MASTER CHINA TIAPIE 24-28 DE MAYO DEL 2025 </t>
    </r>
    <r>
      <rPr>
        <sz val="11"/>
        <color rgb="FFFF0000"/>
        <rFont val="Calibri"/>
        <family val="2"/>
        <scheme val="minor"/>
      </rPr>
      <t>COMBATE</t>
    </r>
  </si>
  <si>
    <r>
      <t xml:space="preserve">JUEGOS MUNDIALES MASTER CHINA TIAPIE 24-28 DE MAYO DEL 2025 </t>
    </r>
    <r>
      <rPr>
        <sz val="11"/>
        <color rgb="FFFF0000"/>
        <rFont val="Calibri"/>
        <family val="2"/>
        <scheme val="minor"/>
      </rPr>
      <t>POOMSAE</t>
    </r>
  </si>
  <si>
    <t>OPEN PROVINCIAL  NOVATOS INFANTIL A QUITO 05-06 DE JULIO-2025</t>
  </si>
  <si>
    <t>OPEN PROVINCIAL  NOVATOS INFANTIL B QUITO 05-06 DE JULIO-2025</t>
  </si>
  <si>
    <t>OPEN PROVINCIAL  NOVATOS CADETES QUITO 05-06 DE JULIO2025</t>
  </si>
  <si>
    <t>OPEN PROVINCIAL  NOVATOS  JUNIOR QUITO 05-06 DE JULIO 2025</t>
  </si>
  <si>
    <t>OPEN PROVINCIAL  NOVATOS SENIOR Y MASTER QUITO 05-06 DE JULIO2025</t>
  </si>
  <si>
    <t>OPEN PROVINCIAL INTERMEDIOS A QUITO 05-06 DE JULIO 2025</t>
  </si>
  <si>
    <t>OPEN PROVINCIAL INTERMEDIOS B QUITO 05-06 DE JULIO 2025</t>
  </si>
  <si>
    <t>OPEN PROVINCIAL INTERMEDIOS CADETES QUITO 05 06 DE JULIO 2025</t>
  </si>
  <si>
    <t>OPEN PROVINCIAL INTERMEDIOS JUNIOR QUITO 05-06 DE JULIO 2025</t>
  </si>
  <si>
    <t>OPEN PROVINCIAL INTERMEDIOS SENIOR Y MSTER QUITO 05-06 DE JULIO 2025</t>
  </si>
  <si>
    <t>OPEN PROVINCIAL POOMSAE NOVATOS E  INTERMEDIOS´´ A ´´QUITO 05-06 DE JULIO 2025</t>
  </si>
  <si>
    <t>OPEN PROVINCIAL POOMSAE NOVATOS E  INTERMEDIOS´´ B´´ QUITO 05-06 DE JULIO 2025</t>
  </si>
  <si>
    <t>OPEN PROVINCIAL POOMSAE NOVATOS E  INTERMEDIOS CADETES QUITO 05-06 DE JULIO 2025</t>
  </si>
  <si>
    <t>OPEN PROVINCIAL POOMSAE NOVATOS E  INTERMEDIOS JUNIOR QUITO 05-06 DE JULIO 2025</t>
  </si>
  <si>
    <t>OPEN PROVINCIAL POOMSAE  NOVATOS E INTERMEDIOS SENIOR QUITO 05-06 JULIO 2025</t>
  </si>
  <si>
    <t>JUEGOS NACIONALES CICLO JUVENIL PORTOVIEJO 28 DE JUNIO AL 02 DE JULIO DEL 2025</t>
  </si>
  <si>
    <t>CAMPEONATO NACIONAL INFANTIL QUITO DEL 14-16 DE JUNIO DEL 2025</t>
  </si>
  <si>
    <t>CURSO DE ACTUALIZACION DE ARBITRAJE QUITO 18-19 DE JULIO DEL 2025</t>
  </si>
  <si>
    <t>COPA SEUL QUITO 17 DE AGOSTO DEL 2025</t>
  </si>
  <si>
    <t>OPEN HAGMADANG QUTIO 08 DE AGOSTO DEL 2025</t>
  </si>
  <si>
    <t>JUEGOS PANAMERICANOS PARAGUAY DEL 15 AL 17 DE AGOSTO</t>
  </si>
  <si>
    <t>ECUADOR CHALLENGER QUITO 12 AL 14 DE SEPTIEMBRE DEL 2025</t>
  </si>
  <si>
    <t>PRESIDENT CUP LIMA- PERU 04 AL 07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</si>
</sst>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3" borderId="1" xfId="0" applyFill="1" applyBorder="1"/>
    <xf numFmtId="0" fontId="0" fillId="0" borderId="2" xfId="0" applyFill="1" applyBorder="1"/>
    <xf numFmtId="0" fontId="0" fillId="0" borderId="0" xfId="0" applyFill="1" applyBorder="1"/>
    <xf numFmtId="1" fontId="0" fillId="4" borderId="1" xfId="0" applyNumberFormat="1" applyFill="1" applyBorder="1"/>
    <xf numFmtId="1" fontId="0" fillId="0" borderId="1" xfId="0" applyNumberFormat="1" applyFill="1" applyBorder="1"/>
    <xf numFmtId="0" fontId="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3" xfId="0" applyFont="1" applyBorder="1"/>
    <xf numFmtId="0" fontId="0" fillId="2" borderId="1" xfId="0" applyFill="1" applyBorder="1"/>
    <xf numFmtId="0" fontId="0" fillId="5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09"/>
  <sheetViews>
    <sheetView zoomScale="89" zoomScaleNormal="89" workbookViewId="0">
      <pane xSplit="4" ySplit="2" topLeftCell="AN3" activePane="bottomRight" state="frozen"/>
      <selection activeCell="B1" sqref="B1"/>
      <selection pane="topRight" activeCell="D1" sqref="D1"/>
      <selection pane="bottomLeft" activeCell="B3" sqref="B3"/>
      <selection pane="bottomRight" activeCell="AS2" sqref="AS2"/>
    </sheetView>
  </sheetViews>
  <sheetFormatPr baseColWidth="10" defaultColWidth="7.5546875" defaultRowHeight="14.4" x14ac:dyDescent="0.3"/>
  <cols>
    <col min="1" max="1" width="1.109375" customWidth="1"/>
    <col min="2" max="2" width="3.88671875" customWidth="1"/>
    <col min="3" max="3" width="30.109375" customWidth="1"/>
    <col min="4" max="4" width="0.44140625" hidden="1" customWidth="1"/>
    <col min="5" max="5" width="17.109375" customWidth="1"/>
    <col min="6" max="6" width="15.5546875" customWidth="1"/>
    <col min="7" max="7" width="14.6640625" customWidth="1"/>
    <col min="8" max="8" width="14.21875" customWidth="1"/>
    <col min="9" max="9" width="15.33203125" customWidth="1"/>
    <col min="10" max="10" width="15.44140625" customWidth="1"/>
    <col min="11" max="12" width="15.6640625" customWidth="1"/>
    <col min="13" max="13" width="16.5546875" customWidth="1"/>
    <col min="14" max="14" width="18.6640625" customWidth="1"/>
    <col min="15" max="15" width="17.33203125" customWidth="1"/>
    <col min="16" max="16" width="17.109375" customWidth="1"/>
    <col min="17" max="17" width="16.88671875" customWidth="1"/>
    <col min="18" max="18" width="20.109375" customWidth="1"/>
    <col min="19" max="19" width="17.109375" customWidth="1"/>
    <col min="20" max="26" width="15.88671875" customWidth="1"/>
    <col min="27" max="66" width="18.33203125" customWidth="1"/>
    <col min="67" max="67" width="16.109375" customWidth="1"/>
    <col min="68" max="68" width="10.88671875" hidden="1" customWidth="1"/>
    <col min="69" max="69" width="12.5546875" hidden="1" customWidth="1"/>
    <col min="70" max="71" width="12.44140625" hidden="1" customWidth="1"/>
    <col min="72" max="72" width="10.6640625" hidden="1" customWidth="1"/>
    <col min="73" max="74" width="12.5546875" hidden="1" customWidth="1"/>
    <col min="75" max="77" width="10.5546875" hidden="1" customWidth="1"/>
    <col min="78" max="78" width="12.5546875" hidden="1" customWidth="1"/>
    <col min="79" max="79" width="13.88671875" hidden="1" customWidth="1"/>
    <col min="80" max="80" width="12.5546875" hidden="1" customWidth="1"/>
    <col min="81" max="81" width="6.5546875" hidden="1" customWidth="1"/>
    <col min="82" max="82" width="8.5546875" customWidth="1"/>
    <col min="83" max="83" width="11" customWidth="1"/>
    <col min="84" max="84" width="13" customWidth="1"/>
    <col min="85" max="85" width="9.109375" customWidth="1"/>
  </cols>
  <sheetData>
    <row r="1" spans="1:85" ht="33.6" x14ac:dyDescent="0.65">
      <c r="C1" s="1" t="s">
        <v>86</v>
      </c>
      <c r="E1" s="1"/>
      <c r="F1" s="1"/>
      <c r="G1" s="2"/>
      <c r="H1" s="2"/>
    </row>
    <row r="2" spans="1:85" ht="100.8" x14ac:dyDescent="0.3">
      <c r="C2" s="7" t="s">
        <v>0</v>
      </c>
      <c r="D2" s="3"/>
      <c r="E2" s="5" t="s">
        <v>104</v>
      </c>
      <c r="F2" s="5" t="s">
        <v>105</v>
      </c>
      <c r="G2" s="5" t="s">
        <v>107</v>
      </c>
      <c r="H2" s="5" t="s">
        <v>109</v>
      </c>
      <c r="I2" s="5" t="s">
        <v>110</v>
      </c>
      <c r="J2" s="5" t="s">
        <v>111</v>
      </c>
      <c r="K2" s="5" t="s">
        <v>112</v>
      </c>
      <c r="L2" s="5" t="s">
        <v>114</v>
      </c>
      <c r="M2" s="5" t="s">
        <v>113</v>
      </c>
      <c r="N2" s="5" t="s">
        <v>115</v>
      </c>
      <c r="O2" s="5" t="s">
        <v>116</v>
      </c>
      <c r="P2" s="5" t="s">
        <v>117</v>
      </c>
      <c r="Q2" s="5" t="s">
        <v>118</v>
      </c>
      <c r="R2" s="5" t="s">
        <v>123</v>
      </c>
      <c r="S2" s="5" t="s">
        <v>124</v>
      </c>
      <c r="T2" s="5" t="s">
        <v>119</v>
      </c>
      <c r="U2" s="5" t="s">
        <v>120</v>
      </c>
      <c r="V2" s="5" t="s">
        <v>121</v>
      </c>
      <c r="W2" s="5" t="s">
        <v>122</v>
      </c>
      <c r="X2" s="5" t="s">
        <v>132</v>
      </c>
      <c r="Y2" s="5" t="s">
        <v>133</v>
      </c>
      <c r="Z2" s="5" t="s">
        <v>140</v>
      </c>
      <c r="AA2" s="5" t="s">
        <v>144</v>
      </c>
      <c r="AB2" s="5" t="s">
        <v>145</v>
      </c>
      <c r="AC2" s="5" t="s">
        <v>146</v>
      </c>
      <c r="AD2" s="5" t="s">
        <v>147</v>
      </c>
      <c r="AE2" s="5" t="s">
        <v>148</v>
      </c>
      <c r="AF2" s="5" t="s">
        <v>149</v>
      </c>
      <c r="AG2" s="5" t="s">
        <v>150</v>
      </c>
      <c r="AH2" s="5" t="s">
        <v>151</v>
      </c>
      <c r="AI2" s="5" t="s">
        <v>152</v>
      </c>
      <c r="AJ2" s="5" t="s">
        <v>153</v>
      </c>
      <c r="AK2" s="5" t="s">
        <v>154</v>
      </c>
      <c r="AL2" s="5" t="s">
        <v>155</v>
      </c>
      <c r="AM2" s="5" t="s">
        <v>156</v>
      </c>
      <c r="AN2" s="5" t="s">
        <v>157</v>
      </c>
      <c r="AO2" s="5" t="s">
        <v>158</v>
      </c>
      <c r="AP2" s="5" t="s">
        <v>161</v>
      </c>
      <c r="AQ2" s="5" t="s">
        <v>163</v>
      </c>
      <c r="AR2" s="5" t="s">
        <v>162</v>
      </c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 t="s">
        <v>15</v>
      </c>
      <c r="CE2" s="6" t="s">
        <v>18</v>
      </c>
      <c r="CF2" s="6" t="s">
        <v>0</v>
      </c>
      <c r="CG2" s="6" t="s">
        <v>19</v>
      </c>
    </row>
    <row r="3" spans="1:85" x14ac:dyDescent="0.3">
      <c r="A3">
        <v>-1E-8</v>
      </c>
      <c r="B3">
        <f t="shared" ref="B3:B66" si="0">_xlfn.RANK.AVG(D3,$D$3:$D$103,0)</f>
        <v>4</v>
      </c>
      <c r="C3" s="16" t="s">
        <v>1</v>
      </c>
      <c r="D3" s="4">
        <f t="shared" ref="D3:D34" si="1">CD3+A3*ROW()</f>
        <v>228.99999997</v>
      </c>
      <c r="E3" s="3">
        <v>0</v>
      </c>
      <c r="F3" s="3">
        <v>20</v>
      </c>
      <c r="G3" s="3">
        <v>5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17</v>
      </c>
      <c r="S3" s="3">
        <v>25</v>
      </c>
      <c r="T3" s="3">
        <v>14</v>
      </c>
      <c r="U3" s="3">
        <v>3</v>
      </c>
      <c r="V3" s="3">
        <v>0</v>
      </c>
      <c r="W3" s="3">
        <v>5</v>
      </c>
      <c r="X3" s="3">
        <v>26</v>
      </c>
      <c r="Y3" s="3">
        <v>0</v>
      </c>
      <c r="Z3" s="3">
        <v>5</v>
      </c>
      <c r="AA3" s="3">
        <v>7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25</v>
      </c>
      <c r="AL3" s="3">
        <v>20</v>
      </c>
      <c r="AM3" s="3">
        <v>14</v>
      </c>
      <c r="AN3" s="3">
        <v>1</v>
      </c>
      <c r="AO3" s="3">
        <v>25</v>
      </c>
      <c r="AP3" s="3">
        <v>12</v>
      </c>
      <c r="AQ3" s="3">
        <v>0</v>
      </c>
      <c r="AR3" s="3">
        <v>5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>
        <f t="shared" ref="CD3:CD34" si="2">SUM(E3:CC3)</f>
        <v>229</v>
      </c>
      <c r="CE3" s="3">
        <v>1</v>
      </c>
      <c r="CF3" s="10" t="str">
        <f>VLOOKUP(CE3,'NOVATOS E INTERMEDIOS'!$B$3:$C$103,2,FALSE)</f>
        <v>BAEKJUL BG</v>
      </c>
      <c r="CG3" s="15">
        <f>VLOOKUP(CF3,'NOVATOS E INTERMEDIOS'!$C$3:$CD$103,2,FALSE)</f>
        <v>353.99999975999998</v>
      </c>
    </row>
    <row r="4" spans="1:85" x14ac:dyDescent="0.3">
      <c r="A4">
        <v>-2E-8</v>
      </c>
      <c r="B4">
        <f t="shared" si="0"/>
        <v>10</v>
      </c>
      <c r="C4" s="16" t="s">
        <v>20</v>
      </c>
      <c r="D4" s="4">
        <f t="shared" si="1"/>
        <v>138.99999991999999</v>
      </c>
      <c r="E4" s="3">
        <v>6</v>
      </c>
      <c r="F4" s="3">
        <v>22</v>
      </c>
      <c r="G4" s="3">
        <v>5</v>
      </c>
      <c r="H4" s="3">
        <v>0</v>
      </c>
      <c r="I4" s="3">
        <v>0</v>
      </c>
      <c r="J4" s="3">
        <v>0</v>
      </c>
      <c r="K4" s="3">
        <v>0</v>
      </c>
      <c r="L4" s="20">
        <v>0</v>
      </c>
      <c r="M4" s="3">
        <v>0</v>
      </c>
      <c r="N4" s="3">
        <v>0</v>
      </c>
      <c r="O4" s="3">
        <v>0</v>
      </c>
      <c r="P4" s="3">
        <v>0</v>
      </c>
      <c r="Q4" s="3">
        <v>14</v>
      </c>
      <c r="R4" s="3">
        <v>0</v>
      </c>
      <c r="S4" s="3">
        <v>0</v>
      </c>
      <c r="T4" s="3">
        <v>0</v>
      </c>
      <c r="U4" s="3">
        <v>17</v>
      </c>
      <c r="V4" s="3">
        <v>0</v>
      </c>
      <c r="W4" s="3">
        <v>0</v>
      </c>
      <c r="X4" s="3">
        <v>18</v>
      </c>
      <c r="Y4" s="3">
        <v>5</v>
      </c>
      <c r="Z4" s="3">
        <v>5</v>
      </c>
      <c r="AA4" s="3">
        <v>0</v>
      </c>
      <c r="AB4" s="3">
        <v>0</v>
      </c>
      <c r="AC4" s="3">
        <v>7</v>
      </c>
      <c r="AD4" s="3">
        <v>7</v>
      </c>
      <c r="AE4" s="3">
        <v>11</v>
      </c>
      <c r="AF4" s="3">
        <v>0</v>
      </c>
      <c r="AG4" s="3"/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1</v>
      </c>
      <c r="AP4" s="3">
        <v>2</v>
      </c>
      <c r="AQ4" s="3">
        <v>14</v>
      </c>
      <c r="AR4" s="3">
        <v>5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>
        <f t="shared" si="2"/>
        <v>139</v>
      </c>
      <c r="CE4" s="3">
        <f t="shared" ref="CE4:CE67" si="3">CE3+1</f>
        <v>2</v>
      </c>
      <c r="CF4" s="3" t="str">
        <f>VLOOKUP(CE4,'NOVATOS E INTERMEDIOS'!$B$3:$C$103,2,FALSE)</f>
        <v>S.D.CENTRAL</v>
      </c>
      <c r="CG4" s="4">
        <f>VLOOKUP(CF4,'NOVATOS E INTERMEDIOS'!$C$3:$CD$103,2,FALSE)</f>
        <v>283.99994959999998</v>
      </c>
    </row>
    <row r="5" spans="1:85" x14ac:dyDescent="0.3">
      <c r="A5">
        <v>-2.9999999999999997E-8</v>
      </c>
      <c r="B5">
        <f t="shared" si="0"/>
        <v>32</v>
      </c>
      <c r="C5" s="16" t="s">
        <v>48</v>
      </c>
      <c r="D5" s="4">
        <f t="shared" si="1"/>
        <v>49.999999850000002</v>
      </c>
      <c r="E5" s="3">
        <v>4</v>
      </c>
      <c r="F5" s="3">
        <v>4</v>
      </c>
      <c r="G5" s="3">
        <v>0</v>
      </c>
      <c r="H5" s="3">
        <v>0</v>
      </c>
      <c r="I5" s="3">
        <v>0</v>
      </c>
      <c r="J5" s="3">
        <v>0</v>
      </c>
      <c r="K5" s="20">
        <v>0</v>
      </c>
      <c r="L5" s="3">
        <v>0</v>
      </c>
      <c r="M5" s="3">
        <v>0</v>
      </c>
      <c r="N5" s="3">
        <v>0</v>
      </c>
      <c r="O5" s="3">
        <v>1</v>
      </c>
      <c r="P5" s="3">
        <v>14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17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10</v>
      </c>
      <c r="AQ5" s="3">
        <v>0</v>
      </c>
      <c r="AR5" s="3">
        <v>0</v>
      </c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>
        <f t="shared" si="2"/>
        <v>50</v>
      </c>
      <c r="CE5" s="3">
        <f t="shared" si="3"/>
        <v>3</v>
      </c>
      <c r="CF5" s="3" t="str">
        <f>VLOOKUP(CE5,'NOVATOS E INTERMEDIOS'!$B$3:$C$103,2,FALSE)</f>
        <v>DEBAK TKD</v>
      </c>
      <c r="CG5" s="4">
        <f>VLOOKUP(CF5,'NOVATOS E INTERMEDIOS'!$C$3:$CD$103,2,FALSE)</f>
        <v>248.99999711999999</v>
      </c>
    </row>
    <row r="6" spans="1:85" x14ac:dyDescent="0.3">
      <c r="A6">
        <v>-4.0000000000000001E-8</v>
      </c>
      <c r="B6">
        <f t="shared" si="0"/>
        <v>1</v>
      </c>
      <c r="C6" s="16" t="s">
        <v>49</v>
      </c>
      <c r="D6" s="4">
        <f t="shared" si="1"/>
        <v>353.99999975999998</v>
      </c>
      <c r="E6" s="3">
        <v>8</v>
      </c>
      <c r="F6" s="3">
        <v>14</v>
      </c>
      <c r="G6" s="3">
        <v>5</v>
      </c>
      <c r="H6" s="3">
        <v>25</v>
      </c>
      <c r="I6" s="3">
        <v>11</v>
      </c>
      <c r="J6" s="3">
        <v>20</v>
      </c>
      <c r="K6" s="3">
        <v>0</v>
      </c>
      <c r="L6" s="3">
        <v>0</v>
      </c>
      <c r="M6" s="3">
        <v>17</v>
      </c>
      <c r="N6" s="3">
        <v>0</v>
      </c>
      <c r="O6" s="3">
        <v>0</v>
      </c>
      <c r="P6" s="3">
        <v>17</v>
      </c>
      <c r="Q6" s="3">
        <v>0</v>
      </c>
      <c r="R6" s="3">
        <v>0</v>
      </c>
      <c r="S6" s="3">
        <v>0</v>
      </c>
      <c r="T6" s="3">
        <v>25</v>
      </c>
      <c r="U6" s="3">
        <v>0</v>
      </c>
      <c r="V6" s="3">
        <v>0</v>
      </c>
      <c r="W6" s="3">
        <v>0</v>
      </c>
      <c r="X6" s="3">
        <v>58</v>
      </c>
      <c r="Y6" s="3">
        <v>0</v>
      </c>
      <c r="Z6" s="3">
        <v>5</v>
      </c>
      <c r="AA6" s="3">
        <v>25</v>
      </c>
      <c r="AB6" s="3">
        <v>20</v>
      </c>
      <c r="AC6" s="3">
        <v>0</v>
      </c>
      <c r="AD6" s="3">
        <v>0</v>
      </c>
      <c r="AE6" s="3">
        <v>0</v>
      </c>
      <c r="AF6" s="3">
        <v>25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20</v>
      </c>
      <c r="AN6" s="3">
        <v>0</v>
      </c>
      <c r="AO6" s="3">
        <v>20</v>
      </c>
      <c r="AP6" s="3">
        <v>34</v>
      </c>
      <c r="AQ6" s="3">
        <v>0</v>
      </c>
      <c r="AR6" s="3">
        <v>5</v>
      </c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>
        <f t="shared" si="2"/>
        <v>354</v>
      </c>
      <c r="CE6" s="3">
        <f t="shared" si="3"/>
        <v>4</v>
      </c>
      <c r="CF6" s="3" t="str">
        <f>VLOOKUP(CE6,'NOVATOS E INTERMEDIOS'!$B$3:$C$103,2,FALSE)</f>
        <v>APOLO</v>
      </c>
      <c r="CG6" s="4">
        <f>VLOOKUP(CF6,'NOVATOS E INTERMEDIOS'!$C$3:$CD$103,2,FALSE)</f>
        <v>228.99999997</v>
      </c>
    </row>
    <row r="7" spans="1:85" x14ac:dyDescent="0.3">
      <c r="A7">
        <v>-4.9999999999999998E-8</v>
      </c>
      <c r="B7">
        <f t="shared" si="0"/>
        <v>21</v>
      </c>
      <c r="C7" s="16" t="s">
        <v>84</v>
      </c>
      <c r="D7" s="14">
        <f t="shared" si="1"/>
        <v>87.999999650000007</v>
      </c>
      <c r="E7" s="10">
        <v>18</v>
      </c>
      <c r="F7" s="10">
        <v>14</v>
      </c>
      <c r="G7" s="10">
        <v>5</v>
      </c>
      <c r="H7" s="10">
        <v>7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1</v>
      </c>
      <c r="V7" s="3">
        <v>0</v>
      </c>
      <c r="W7" s="10">
        <v>0</v>
      </c>
      <c r="X7" s="10">
        <v>20</v>
      </c>
      <c r="Y7" s="10">
        <v>5</v>
      </c>
      <c r="Z7" s="10">
        <v>5</v>
      </c>
      <c r="AA7" s="10">
        <v>3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10</v>
      </c>
      <c r="AQ7" s="3">
        <v>0</v>
      </c>
      <c r="AR7" s="10">
        <v>0</v>
      </c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>
        <f t="shared" si="2"/>
        <v>88</v>
      </c>
      <c r="CE7" s="3">
        <f t="shared" si="3"/>
        <v>5</v>
      </c>
      <c r="CF7" s="3" t="str">
        <f>VLOOKUP(CE7,'NOVATOS E INTERMEDIOS'!$B$3:$C$103,2,FALSE)</f>
        <v>JOSEON LEGACY</v>
      </c>
      <c r="CG7" s="4">
        <f>VLOOKUP(CF7,'NOVATOS E INTERMEDIOS'!$C$3:$CD$103,2,FALSE)</f>
        <v>210.99998479999999</v>
      </c>
    </row>
    <row r="8" spans="1:85" x14ac:dyDescent="0.3">
      <c r="A8">
        <v>-5.9999999999999995E-8</v>
      </c>
      <c r="B8">
        <f t="shared" si="0"/>
        <v>18</v>
      </c>
      <c r="C8" s="16" t="s">
        <v>87</v>
      </c>
      <c r="D8" s="4">
        <f t="shared" si="1"/>
        <v>104.99999952</v>
      </c>
      <c r="E8" s="3">
        <v>0</v>
      </c>
      <c r="F8" s="3">
        <v>16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5</v>
      </c>
      <c r="AA8" s="3">
        <v>0</v>
      </c>
      <c r="AB8" s="3">
        <v>0</v>
      </c>
      <c r="AC8" s="3">
        <v>0</v>
      </c>
      <c r="AD8" s="3">
        <v>0</v>
      </c>
      <c r="AE8" s="3">
        <v>7</v>
      </c>
      <c r="AF8" s="3">
        <v>11</v>
      </c>
      <c r="AG8" s="3">
        <v>14</v>
      </c>
      <c r="AH8" s="3">
        <v>0</v>
      </c>
      <c r="AI8" s="3">
        <v>11</v>
      </c>
      <c r="AJ8" s="3">
        <v>0</v>
      </c>
      <c r="AK8" s="3">
        <v>11</v>
      </c>
      <c r="AL8" s="3">
        <v>25</v>
      </c>
      <c r="AM8" s="3">
        <v>3</v>
      </c>
      <c r="AN8" s="3">
        <v>0</v>
      </c>
      <c r="AO8" s="3">
        <v>0</v>
      </c>
      <c r="AP8" s="3">
        <v>2</v>
      </c>
      <c r="AQ8" s="3">
        <v>0</v>
      </c>
      <c r="AR8" s="3">
        <v>0</v>
      </c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>
        <f t="shared" si="2"/>
        <v>105</v>
      </c>
      <c r="CE8" s="3">
        <f t="shared" si="3"/>
        <v>6</v>
      </c>
      <c r="CF8" s="3" t="str">
        <f>VLOOKUP(CE8,'NOVATOS E INTERMEDIOS'!$B$3:$C$103,2,FALSE)</f>
        <v>TOTAL KOMBAT</v>
      </c>
      <c r="CG8" s="4">
        <f>VLOOKUP(CF8,'NOVATOS E INTERMEDIOS'!$C$3:$CD$103,2,FALSE)</f>
        <v>190.9999172</v>
      </c>
    </row>
    <row r="9" spans="1:85" x14ac:dyDescent="0.3">
      <c r="A9">
        <v>-7.0000000000000005E-8</v>
      </c>
      <c r="B9">
        <f t="shared" si="0"/>
        <v>14</v>
      </c>
      <c r="C9" s="16" t="s">
        <v>80</v>
      </c>
      <c r="D9" s="4">
        <f t="shared" si="1"/>
        <v>122.99999937</v>
      </c>
      <c r="E9" s="3">
        <v>0</v>
      </c>
      <c r="F9" s="3">
        <v>16</v>
      </c>
      <c r="G9" s="3">
        <v>5</v>
      </c>
      <c r="H9" s="3">
        <v>3</v>
      </c>
      <c r="I9" s="3">
        <v>1</v>
      </c>
      <c r="J9" s="3">
        <v>0</v>
      </c>
      <c r="K9" s="20">
        <v>0</v>
      </c>
      <c r="L9" s="3">
        <v>0</v>
      </c>
      <c r="M9" s="3">
        <v>14</v>
      </c>
      <c r="N9" s="3">
        <v>14</v>
      </c>
      <c r="O9" s="3">
        <v>25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5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14</v>
      </c>
      <c r="AG9" s="3">
        <v>1</v>
      </c>
      <c r="AH9" s="3">
        <v>7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18</v>
      </c>
      <c r="AQ9" s="3">
        <v>0</v>
      </c>
      <c r="AR9" s="3">
        <v>0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>
        <f t="shared" si="2"/>
        <v>123</v>
      </c>
      <c r="CE9" s="3">
        <f t="shared" si="3"/>
        <v>7</v>
      </c>
      <c r="CF9" s="3" t="str">
        <f>VLOOKUP(CE9,'NOVATOS E INTERMEDIOS'!$B$3:$C$103,2,FALSE)</f>
        <v>MERCENARIOS</v>
      </c>
      <c r="CG9" s="4">
        <f>VLOOKUP(CF9,'NOVATOS E INTERMEDIOS'!$C$3:$CD$103,2,FALSE)</f>
        <v>185.99996865</v>
      </c>
    </row>
    <row r="10" spans="1:85" x14ac:dyDescent="0.3">
      <c r="A10">
        <v>-8.0000000000000002E-8</v>
      </c>
      <c r="B10">
        <f t="shared" si="0"/>
        <v>41</v>
      </c>
      <c r="C10" s="16" t="s">
        <v>26</v>
      </c>
      <c r="D10" s="4">
        <f t="shared" si="1"/>
        <v>32.999999199999998</v>
      </c>
      <c r="E10" s="3">
        <v>0</v>
      </c>
      <c r="F10" s="3">
        <v>6</v>
      </c>
      <c r="G10" s="3">
        <v>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4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14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4</v>
      </c>
      <c r="AQ10" s="3">
        <v>0</v>
      </c>
      <c r="AR10" s="3">
        <v>0</v>
      </c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>
        <f t="shared" si="2"/>
        <v>33</v>
      </c>
      <c r="CE10" s="3">
        <f t="shared" si="3"/>
        <v>8</v>
      </c>
      <c r="CF10" s="10" t="str">
        <f>VLOOKUP(CE10,'NOVATOS E INTERMEDIOS'!$B$3:$C$103,2,FALSE)</f>
        <v>LOS PUMAS</v>
      </c>
      <c r="CG10" s="15">
        <f>VLOOKUP(CF10,'NOVATOS E INTERMEDIOS'!$C$3:$CD$103,2,FALSE)</f>
        <v>159.99997192000001</v>
      </c>
    </row>
    <row r="11" spans="1:85" x14ac:dyDescent="0.3">
      <c r="A11">
        <v>-8.9999999999999999E-8</v>
      </c>
      <c r="B11">
        <f t="shared" si="0"/>
        <v>78</v>
      </c>
      <c r="C11" s="19" t="s">
        <v>29</v>
      </c>
      <c r="D11" s="4">
        <f t="shared" si="1"/>
        <v>3.9999990099999998</v>
      </c>
      <c r="E11" s="3">
        <v>0</v>
      </c>
      <c r="F11" s="3">
        <v>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>
        <f t="shared" si="2"/>
        <v>4</v>
      </c>
      <c r="CE11" s="3">
        <f t="shared" si="3"/>
        <v>9</v>
      </c>
      <c r="CF11" s="10" t="str">
        <f>VLOOKUP(CE11,'NOVATOS E INTERMEDIOS'!$B$3:$C$103,2,FALSE)</f>
        <v>KO AMERICA</v>
      </c>
      <c r="CG11" s="15">
        <f>VLOOKUP(CF11,'NOVATOS E INTERMEDIOS'!$C$3:$CD$103,2,FALSE)</f>
        <v>142.99998152000001</v>
      </c>
    </row>
    <row r="12" spans="1:85" x14ac:dyDescent="0.3">
      <c r="A12">
        <v>-9.9999999999999995E-8</v>
      </c>
      <c r="B12">
        <f t="shared" si="0"/>
        <v>85</v>
      </c>
      <c r="C12" s="19" t="s">
        <v>88</v>
      </c>
      <c r="D12" s="4">
        <f t="shared" si="1"/>
        <v>1.9999988</v>
      </c>
      <c r="E12" s="3">
        <v>0</v>
      </c>
      <c r="F12" s="3">
        <v>2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>
        <f t="shared" si="2"/>
        <v>2</v>
      </c>
      <c r="CE12" s="3">
        <f t="shared" si="3"/>
        <v>10</v>
      </c>
      <c r="CF12" s="10" t="str">
        <f>VLOOKUP(CE12,'NOVATOS E INTERMEDIOS'!$B$3:$C$103,2,FALSE)</f>
        <v>ARES</v>
      </c>
      <c r="CG12" s="15">
        <f>VLOOKUP(CF12,'NOVATOS E INTERMEDIOS'!$C$3:$CD$103,2,FALSE)</f>
        <v>138.99999991999999</v>
      </c>
    </row>
    <row r="13" spans="1:85" x14ac:dyDescent="0.3">
      <c r="A13">
        <v>-1.1000000000000001E-7</v>
      </c>
      <c r="B13">
        <f t="shared" si="0"/>
        <v>95</v>
      </c>
      <c r="C13" s="19" t="s">
        <v>25</v>
      </c>
      <c r="D13" s="4">
        <f t="shared" si="1"/>
        <v>-1.4300000000000001E-6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>
        <f t="shared" si="2"/>
        <v>0</v>
      </c>
      <c r="CE13" s="3">
        <f t="shared" si="3"/>
        <v>11</v>
      </c>
      <c r="CF13" s="3" t="str">
        <f>VLOOKUP(CE13,'NOVATOS E INTERMEDIOS'!$B$3:$C$103,2,FALSE)</f>
        <v>SEUL</v>
      </c>
      <c r="CG13" s="4">
        <f>VLOOKUP(CF13,'NOVATOS E INTERMEDIOS'!$C$3:$CD$103,2,FALSE)</f>
        <v>136.99994376000001</v>
      </c>
    </row>
    <row r="14" spans="1:85" x14ac:dyDescent="0.3">
      <c r="A14">
        <v>-1.1999999999999999E-7</v>
      </c>
      <c r="B14">
        <f t="shared" si="0"/>
        <v>55</v>
      </c>
      <c r="C14" s="18" t="s">
        <v>90</v>
      </c>
      <c r="D14" s="4">
        <f t="shared" si="1"/>
        <v>19.99999832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20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>
        <f t="shared" si="2"/>
        <v>20</v>
      </c>
      <c r="CE14" s="3">
        <f t="shared" si="3"/>
        <v>12</v>
      </c>
      <c r="CF14" s="3" t="str">
        <f>VLOOKUP(CE14,'NOVATOS E INTERMEDIOS'!$B$3:$C$103,2,FALSE)</f>
        <v>CHUNG SONG</v>
      </c>
      <c r="CG14" s="4">
        <f>VLOOKUP(CF14,'NOVATOS E INTERMEDIOS'!$C$3:$CD$103,2,FALSE)</f>
        <v>134.99999804999999</v>
      </c>
    </row>
    <row r="15" spans="1:85" x14ac:dyDescent="0.3">
      <c r="A15">
        <v>-1.3E-7</v>
      </c>
      <c r="B15">
        <f t="shared" si="0"/>
        <v>12</v>
      </c>
      <c r="C15" s="19" t="s">
        <v>24</v>
      </c>
      <c r="D15" s="4">
        <f t="shared" si="1"/>
        <v>134.99999804999999</v>
      </c>
      <c r="E15" s="3">
        <v>4</v>
      </c>
      <c r="F15" s="3">
        <v>6</v>
      </c>
      <c r="G15" s="3">
        <v>5</v>
      </c>
      <c r="H15" s="3">
        <v>0</v>
      </c>
      <c r="I15" s="3">
        <v>17</v>
      </c>
      <c r="J15" s="3">
        <v>25</v>
      </c>
      <c r="K15" s="20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14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5</v>
      </c>
      <c r="Z15" s="3">
        <v>0</v>
      </c>
      <c r="AA15" s="3">
        <v>0</v>
      </c>
      <c r="AB15" s="3">
        <v>25</v>
      </c>
      <c r="AC15" s="3">
        <v>0</v>
      </c>
      <c r="AD15" s="3">
        <v>17</v>
      </c>
      <c r="AE15" s="3">
        <v>0</v>
      </c>
      <c r="AF15" s="3">
        <v>0</v>
      </c>
      <c r="AG15" s="3">
        <v>7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10</v>
      </c>
      <c r="AQ15" s="3">
        <v>0</v>
      </c>
      <c r="AR15" s="3">
        <v>0</v>
      </c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>
        <f t="shared" si="2"/>
        <v>135</v>
      </c>
      <c r="CE15" s="3">
        <f t="shared" si="3"/>
        <v>13</v>
      </c>
      <c r="CF15" s="3" t="str">
        <f>VLOOKUP(CE15,'NOVATOS E INTERMEDIOS'!$B$3:$C$103,2,FALSE)</f>
        <v>LEON</v>
      </c>
      <c r="CG15" s="4">
        <f>VLOOKUP(CF15,'NOVATOS E INTERMEDIOS'!$C$3:$CD$103,2,FALSE)</f>
        <v>127.999976</v>
      </c>
    </row>
    <row r="16" spans="1:85" x14ac:dyDescent="0.3">
      <c r="A16">
        <v>-1.4000000000000001E-7</v>
      </c>
      <c r="B16">
        <f t="shared" si="0"/>
        <v>15</v>
      </c>
      <c r="C16" s="19" t="s">
        <v>81</v>
      </c>
      <c r="D16" s="4">
        <f t="shared" si="1"/>
        <v>122.99999776</v>
      </c>
      <c r="E16" s="3">
        <v>2</v>
      </c>
      <c r="F16" s="3">
        <v>6</v>
      </c>
      <c r="G16" s="3">
        <v>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11</v>
      </c>
      <c r="N16" s="3">
        <v>0</v>
      </c>
      <c r="O16" s="3">
        <v>0</v>
      </c>
      <c r="P16" s="3">
        <v>0</v>
      </c>
      <c r="Q16" s="3">
        <v>17</v>
      </c>
      <c r="R16" s="3">
        <v>25</v>
      </c>
      <c r="S16" s="3">
        <v>3</v>
      </c>
      <c r="T16" s="3">
        <v>0</v>
      </c>
      <c r="U16" s="3">
        <v>0</v>
      </c>
      <c r="V16" s="3">
        <v>0</v>
      </c>
      <c r="W16" s="3">
        <v>5</v>
      </c>
      <c r="X16" s="3">
        <v>8</v>
      </c>
      <c r="Y16" s="3">
        <v>5</v>
      </c>
      <c r="Z16" s="3">
        <v>5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11</v>
      </c>
      <c r="AK16" s="3">
        <v>0</v>
      </c>
      <c r="AL16" s="3">
        <v>14</v>
      </c>
      <c r="AM16" s="3">
        <v>0</v>
      </c>
      <c r="AN16" s="3">
        <v>0</v>
      </c>
      <c r="AO16" s="3">
        <v>0</v>
      </c>
      <c r="AP16" s="3">
        <v>6</v>
      </c>
      <c r="AQ16" s="3">
        <v>0</v>
      </c>
      <c r="AR16" s="3">
        <v>0</v>
      </c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>
        <f t="shared" si="2"/>
        <v>123</v>
      </c>
      <c r="CE16" s="3">
        <f t="shared" si="3"/>
        <v>14</v>
      </c>
      <c r="CF16" s="3" t="str">
        <f>VLOOKUP(CE16,'NOVATOS E INTERMEDIOS'!$B$3:$C$103,2,FALSE)</f>
        <v>BLUE DRAGONS</v>
      </c>
      <c r="CG16" s="4">
        <f>VLOOKUP(CF16,'NOVATOS E INTERMEDIOS'!$C$3:$CD$103,2,FALSE)</f>
        <v>122.99999937</v>
      </c>
    </row>
    <row r="17" spans="1:85" x14ac:dyDescent="0.3">
      <c r="A17">
        <v>-1.4999999999999999E-7</v>
      </c>
      <c r="B17">
        <f t="shared" si="0"/>
        <v>72</v>
      </c>
      <c r="C17" s="18" t="s">
        <v>89</v>
      </c>
      <c r="D17" s="4">
        <f t="shared" si="1"/>
        <v>5.9999974500000004</v>
      </c>
      <c r="E17" s="3">
        <v>0</v>
      </c>
      <c r="F17" s="3">
        <v>6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>
        <f t="shared" si="2"/>
        <v>6</v>
      </c>
      <c r="CE17" s="3">
        <f t="shared" si="3"/>
        <v>15</v>
      </c>
      <c r="CF17" s="3" t="str">
        <f>VLOOKUP(CE17,'NOVATOS E INTERMEDIOS'!$B$3:$C$103,2,FALSE)</f>
        <v>CHAMPIONS FOR LIFE</v>
      </c>
      <c r="CG17" s="4">
        <f>VLOOKUP(CF17,'NOVATOS E INTERMEDIOS'!$C$3:$CD$103,2,FALSE)</f>
        <v>122.99999776</v>
      </c>
    </row>
    <row r="18" spans="1:85" x14ac:dyDescent="0.3">
      <c r="A18">
        <v>-1.6E-7</v>
      </c>
      <c r="B18">
        <f t="shared" si="0"/>
        <v>3</v>
      </c>
      <c r="C18" s="16" t="s">
        <v>68</v>
      </c>
      <c r="D18" s="4">
        <f t="shared" si="1"/>
        <v>248.99999711999999</v>
      </c>
      <c r="E18" s="3">
        <v>0</v>
      </c>
      <c r="F18" s="3">
        <v>32</v>
      </c>
      <c r="G18" s="3">
        <v>5</v>
      </c>
      <c r="H18" s="3">
        <v>1</v>
      </c>
      <c r="I18" s="3">
        <v>20</v>
      </c>
      <c r="J18" s="3">
        <v>11</v>
      </c>
      <c r="K18" s="21">
        <v>7</v>
      </c>
      <c r="L18" s="3">
        <v>17</v>
      </c>
      <c r="M18" s="3">
        <v>0</v>
      </c>
      <c r="N18" s="3">
        <v>11</v>
      </c>
      <c r="O18" s="3">
        <v>0</v>
      </c>
      <c r="P18" s="3">
        <v>1</v>
      </c>
      <c r="Q18" s="3">
        <v>0</v>
      </c>
      <c r="R18" s="3">
        <v>0</v>
      </c>
      <c r="S18" s="3">
        <v>17</v>
      </c>
      <c r="T18" s="3">
        <v>17</v>
      </c>
      <c r="U18" s="3">
        <v>11</v>
      </c>
      <c r="V18" s="3">
        <v>0</v>
      </c>
      <c r="W18" s="3">
        <v>5</v>
      </c>
      <c r="X18" s="3">
        <v>20</v>
      </c>
      <c r="Y18" s="3">
        <v>0</v>
      </c>
      <c r="Z18" s="3">
        <v>5</v>
      </c>
      <c r="AA18" s="3">
        <v>0</v>
      </c>
      <c r="AB18" s="3">
        <v>0</v>
      </c>
      <c r="AC18" s="3">
        <v>0</v>
      </c>
      <c r="AD18" s="3">
        <v>0</v>
      </c>
      <c r="AE18" s="3">
        <v>1</v>
      </c>
      <c r="AF18" s="22">
        <v>0</v>
      </c>
      <c r="AG18" s="3">
        <v>0</v>
      </c>
      <c r="AH18" s="3">
        <v>11</v>
      </c>
      <c r="AI18" s="3">
        <v>0</v>
      </c>
      <c r="AJ18" s="3">
        <v>0</v>
      </c>
      <c r="AK18" s="3">
        <v>0</v>
      </c>
      <c r="AL18" s="3">
        <v>17</v>
      </c>
      <c r="AM18" s="3">
        <v>17</v>
      </c>
      <c r="AN18" s="3">
        <v>0</v>
      </c>
      <c r="AO18" s="3">
        <v>11</v>
      </c>
      <c r="AP18" s="3">
        <v>12</v>
      </c>
      <c r="AQ18" s="3">
        <v>0</v>
      </c>
      <c r="AR18" s="3">
        <v>0</v>
      </c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>
        <f t="shared" si="2"/>
        <v>249</v>
      </c>
      <c r="CE18" s="3">
        <f t="shared" si="3"/>
        <v>16</v>
      </c>
      <c r="CF18" s="3" t="str">
        <f>VLOOKUP(CE18,'NOVATOS E INTERMEDIOS'!$B$3:$C$103,2,FALSE)</f>
        <v>HAN KUM DO</v>
      </c>
      <c r="CG18" s="4">
        <f>VLOOKUP(CF18,'NOVATOS E INTERMEDIOS'!$C$3:$CD$103,2,FALSE)</f>
        <v>118.99998845</v>
      </c>
    </row>
    <row r="19" spans="1:85" x14ac:dyDescent="0.3">
      <c r="A19">
        <v>-1.6999999999999999E-7</v>
      </c>
      <c r="B19">
        <f t="shared" si="0"/>
        <v>47</v>
      </c>
      <c r="C19" s="16" t="s">
        <v>67</v>
      </c>
      <c r="D19" s="4">
        <f t="shared" si="1"/>
        <v>28.999996769999999</v>
      </c>
      <c r="E19" s="3">
        <v>0</v>
      </c>
      <c r="F19" s="3">
        <v>14</v>
      </c>
      <c r="G19" s="3">
        <v>5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5</v>
      </c>
      <c r="X19" s="3">
        <v>0</v>
      </c>
      <c r="Y19" s="3">
        <v>5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>
        <f t="shared" si="2"/>
        <v>29</v>
      </c>
      <c r="CE19" s="3">
        <f t="shared" si="3"/>
        <v>17</v>
      </c>
      <c r="CF19" s="3" t="str">
        <f>VLOOKUP(CE19,'NOVATOS E INTERMEDIOS'!$B$3:$C$103,2,FALSE)</f>
        <v>TAEKWONDO TRAINING CENTER</v>
      </c>
      <c r="CG19" s="4">
        <f>VLOOKUP(CF19,'NOVATOS E INTERMEDIOS'!$C$3:$CD$103,2,FALSE)</f>
        <v>108.99992945</v>
      </c>
    </row>
    <row r="20" spans="1:85" x14ac:dyDescent="0.3">
      <c r="A20">
        <v>-1.8E-7</v>
      </c>
      <c r="B20">
        <f t="shared" si="0"/>
        <v>25</v>
      </c>
      <c r="C20" s="16" t="s">
        <v>56</v>
      </c>
      <c r="D20" s="4">
        <f t="shared" si="1"/>
        <v>64.999996400000001</v>
      </c>
      <c r="E20" s="3">
        <v>4</v>
      </c>
      <c r="F20" s="3">
        <v>4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20</v>
      </c>
      <c r="T20" s="3">
        <v>11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7</v>
      </c>
      <c r="AL20" s="3">
        <v>3</v>
      </c>
      <c r="AM20" s="3">
        <v>11</v>
      </c>
      <c r="AN20" s="3">
        <v>3</v>
      </c>
      <c r="AO20" s="3">
        <v>0</v>
      </c>
      <c r="AP20" s="3">
        <v>2</v>
      </c>
      <c r="AQ20" s="3">
        <v>0</v>
      </c>
      <c r="AR20" s="3">
        <v>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>
        <f t="shared" si="2"/>
        <v>65</v>
      </c>
      <c r="CE20" s="3">
        <f t="shared" si="3"/>
        <v>18</v>
      </c>
      <c r="CF20" s="3" t="str">
        <f>VLOOKUP(CE20,'NOVATOS E INTERMEDIOS'!$B$3:$C$103,2,FALSE)</f>
        <v>BORJA´S LIONS</v>
      </c>
      <c r="CG20" s="4">
        <f>VLOOKUP(CF20,'NOVATOS E INTERMEDIOS'!$C$3:$CD$103,2,FALSE)</f>
        <v>104.99999952</v>
      </c>
    </row>
    <row r="21" spans="1:85" x14ac:dyDescent="0.3">
      <c r="A21">
        <v>-1.9000000000000001E-7</v>
      </c>
      <c r="B21">
        <f t="shared" si="0"/>
        <v>31</v>
      </c>
      <c r="C21" s="19" t="s">
        <v>30</v>
      </c>
      <c r="D21" s="4">
        <f t="shared" si="1"/>
        <v>53.999996009999997</v>
      </c>
      <c r="E21" s="3">
        <v>0</v>
      </c>
      <c r="F21" s="3">
        <v>8</v>
      </c>
      <c r="G21" s="3">
        <v>5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5</v>
      </c>
      <c r="X21" s="3">
        <v>16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20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>
        <f t="shared" si="2"/>
        <v>54</v>
      </c>
      <c r="CE21" s="3">
        <f t="shared" si="3"/>
        <v>19</v>
      </c>
      <c r="CF21" s="3" t="str">
        <f>VLOOKUP(CE21,'NOVATOS E INTERMEDIOS'!$B$3:$C$103,2,FALSE)</f>
        <v>PYONG YANG</v>
      </c>
      <c r="CG21" s="4">
        <f>VLOOKUP(CF21,'NOVATOS E INTERMEDIOS'!$C$3:$CD$103,2,FALSE)</f>
        <v>98.999957760000001</v>
      </c>
    </row>
    <row r="22" spans="1:85" x14ac:dyDescent="0.3">
      <c r="A22">
        <v>-1.9999999999999999E-7</v>
      </c>
      <c r="B22">
        <f t="shared" si="0"/>
        <v>50</v>
      </c>
      <c r="C22" s="19" t="s">
        <v>2</v>
      </c>
      <c r="D22" s="4">
        <f t="shared" si="1"/>
        <v>22.999995599999998</v>
      </c>
      <c r="E22" s="3">
        <v>0</v>
      </c>
      <c r="F22" s="3">
        <v>6</v>
      </c>
      <c r="G22" s="3">
        <v>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7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5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>
        <f t="shared" si="2"/>
        <v>23</v>
      </c>
      <c r="CE22" s="3">
        <f t="shared" si="3"/>
        <v>20</v>
      </c>
      <c r="CF22" s="3" t="str">
        <f>VLOOKUP(CE22,'NOVATOS E INTERMEDIOS'!$B$3:$C$103,2,FALSE)</f>
        <v>MINOTAUROS</v>
      </c>
      <c r="CG22" s="4">
        <f>VLOOKUP(CF22,'NOVATOS E INTERMEDIOS'!$C$3:$CD$103,2,FALSE)</f>
        <v>88.999965200000005</v>
      </c>
    </row>
    <row r="23" spans="1:85" x14ac:dyDescent="0.3">
      <c r="A23">
        <v>-2.1E-7</v>
      </c>
      <c r="B23">
        <f t="shared" si="0"/>
        <v>86</v>
      </c>
      <c r="C23" s="19" t="s">
        <v>9</v>
      </c>
      <c r="D23" s="4">
        <f t="shared" si="1"/>
        <v>1.99999517</v>
      </c>
      <c r="E23" s="3">
        <v>0</v>
      </c>
      <c r="F23" s="3">
        <v>2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>
        <f t="shared" si="2"/>
        <v>2</v>
      </c>
      <c r="CE23" s="3">
        <f t="shared" si="3"/>
        <v>21</v>
      </c>
      <c r="CF23" s="3" t="str">
        <f>VLOOKUP(CE23,'NOVATOS E INTERMEDIOS'!$B$3:$C$103,2,FALSE)</f>
        <v>BAS PANTHER</v>
      </c>
      <c r="CG23" s="4">
        <f>VLOOKUP(CF23,'NOVATOS E INTERMEDIOS'!$C$3:$CD$103,2,FALSE)</f>
        <v>87.999999650000007</v>
      </c>
    </row>
    <row r="24" spans="1:85" x14ac:dyDescent="0.3">
      <c r="A24">
        <v>-2.2000000000000001E-7</v>
      </c>
      <c r="B24">
        <f t="shared" si="0"/>
        <v>24</v>
      </c>
      <c r="C24" s="16" t="s">
        <v>14</v>
      </c>
      <c r="D24" s="4">
        <f t="shared" si="1"/>
        <v>73.999994720000004</v>
      </c>
      <c r="E24" s="3">
        <v>4</v>
      </c>
      <c r="F24" s="3">
        <v>8</v>
      </c>
      <c r="G24" s="3">
        <v>5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5</v>
      </c>
      <c r="X24" s="3">
        <v>0</v>
      </c>
      <c r="Y24" s="3">
        <v>0</v>
      </c>
      <c r="Z24" s="3">
        <v>5</v>
      </c>
      <c r="AA24" s="3">
        <v>0</v>
      </c>
      <c r="AB24" s="3">
        <v>0</v>
      </c>
      <c r="AC24" s="3">
        <v>0</v>
      </c>
      <c r="AD24" s="3">
        <v>3</v>
      </c>
      <c r="AE24" s="3">
        <v>0</v>
      </c>
      <c r="AF24" s="3">
        <v>3</v>
      </c>
      <c r="AG24" s="3">
        <v>0</v>
      </c>
      <c r="AH24" s="3">
        <v>0</v>
      </c>
      <c r="AI24" s="3">
        <v>0</v>
      </c>
      <c r="AJ24" s="3">
        <v>17</v>
      </c>
      <c r="AK24" s="3">
        <v>17</v>
      </c>
      <c r="AL24" s="3">
        <v>0</v>
      </c>
      <c r="AM24" s="3">
        <v>0</v>
      </c>
      <c r="AN24" s="3">
        <v>7</v>
      </c>
      <c r="AO24" s="3">
        <v>0</v>
      </c>
      <c r="AP24" s="3">
        <v>0</v>
      </c>
      <c r="AQ24" s="3">
        <v>0</v>
      </c>
      <c r="AR24" s="3">
        <v>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>
        <f t="shared" si="2"/>
        <v>74</v>
      </c>
      <c r="CE24" s="3">
        <f t="shared" si="3"/>
        <v>22</v>
      </c>
      <c r="CF24" s="3" t="str">
        <f>VLOOKUP(CE24,'NOVATOS E INTERMEDIOS'!$B$3:$C$103,2,FALSE)</f>
        <v>SURYUN</v>
      </c>
      <c r="CG24" s="4">
        <f>VLOOKUP(CF24,'NOVATOS E INTERMEDIOS'!$C$3:$CD$103,2,FALSE)</f>
        <v>84.999939170000005</v>
      </c>
    </row>
    <row r="25" spans="1:85" x14ac:dyDescent="0.3">
      <c r="A25">
        <v>-2.2999999999999999E-7</v>
      </c>
      <c r="B25">
        <f t="shared" si="0"/>
        <v>33</v>
      </c>
      <c r="C25" s="16" t="s">
        <v>16</v>
      </c>
      <c r="D25" s="4">
        <f t="shared" si="1"/>
        <v>48.99999425</v>
      </c>
      <c r="E25" s="3">
        <v>0</v>
      </c>
      <c r="F25" s="3">
        <v>20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7</v>
      </c>
      <c r="AP25" s="3">
        <v>22</v>
      </c>
      <c r="AQ25" s="3">
        <v>0</v>
      </c>
      <c r="AR25" s="3">
        <v>0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>
        <f t="shared" si="2"/>
        <v>49</v>
      </c>
      <c r="CE25" s="3">
        <f t="shared" si="3"/>
        <v>23</v>
      </c>
      <c r="CF25" s="3" t="str">
        <f>VLOOKUP(CE25,'NOVATOS E INTERMEDIOS'!$B$3:$C$103,2,FALSE)</f>
        <v>ESPE</v>
      </c>
      <c r="CG25" s="4">
        <f>VLOOKUP(CF25,'NOVATOS E INTERMEDIOS'!$C$3:$CD$103,2,FALSE)</f>
        <v>75.999993250000003</v>
      </c>
    </row>
    <row r="26" spans="1:85" x14ac:dyDescent="0.3">
      <c r="A26">
        <v>-2.3999999999999998E-7</v>
      </c>
      <c r="B26">
        <f t="shared" si="0"/>
        <v>62</v>
      </c>
      <c r="C26" s="16" t="s">
        <v>3</v>
      </c>
      <c r="D26" s="4">
        <f t="shared" si="1"/>
        <v>14.999993760000001</v>
      </c>
      <c r="E26" s="3">
        <v>4</v>
      </c>
      <c r="F26" s="3">
        <v>6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3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2</v>
      </c>
      <c r="AQ26" s="3">
        <v>0</v>
      </c>
      <c r="AR26" s="3">
        <v>0</v>
      </c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>
        <f t="shared" si="2"/>
        <v>15</v>
      </c>
      <c r="CE26" s="3">
        <f t="shared" si="3"/>
        <v>24</v>
      </c>
      <c r="CF26" s="3" t="str">
        <f>VLOOKUP(CE26,'NOVATOS E INTERMEDIOS'!$B$3:$C$103,2,FALSE)</f>
        <v>ECUACUBA</v>
      </c>
      <c r="CG26" s="4">
        <f>VLOOKUP(CF26,'NOVATOS E INTERMEDIOS'!$C$3:$CD$103,2,FALSE)</f>
        <v>73.999994720000004</v>
      </c>
    </row>
    <row r="27" spans="1:85" x14ac:dyDescent="0.3">
      <c r="A27">
        <v>-2.4999999999999999E-7</v>
      </c>
      <c r="B27">
        <f t="shared" si="0"/>
        <v>23</v>
      </c>
      <c r="C27" s="16" t="s">
        <v>4</v>
      </c>
      <c r="D27" s="4">
        <f t="shared" si="1"/>
        <v>75.999993250000003</v>
      </c>
      <c r="E27" s="3">
        <v>2</v>
      </c>
      <c r="F27" s="3">
        <v>20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20">
        <v>0</v>
      </c>
      <c r="M27" s="3">
        <v>0</v>
      </c>
      <c r="N27" s="3">
        <v>0</v>
      </c>
      <c r="O27" s="3">
        <v>0</v>
      </c>
      <c r="P27" s="3">
        <v>0</v>
      </c>
      <c r="Q27" s="3">
        <v>25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5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17</v>
      </c>
      <c r="AF27" s="3">
        <v>0</v>
      </c>
      <c r="AG27" s="3">
        <v>0</v>
      </c>
      <c r="AH27" s="3">
        <v>0</v>
      </c>
      <c r="AI27" s="3">
        <v>0</v>
      </c>
      <c r="AJ27" s="3">
        <v>1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6</v>
      </c>
      <c r="AQ27" s="3">
        <v>0</v>
      </c>
      <c r="AR27" s="3">
        <v>0</v>
      </c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>
        <f t="shared" si="2"/>
        <v>76</v>
      </c>
      <c r="CE27" s="3">
        <f t="shared" si="3"/>
        <v>25</v>
      </c>
      <c r="CF27" s="3" t="str">
        <f>VLOOKUP(CE27,'NOVATOS E INTERMEDIOS'!$B$3:$C$103,2,FALSE)</f>
        <v>DOJAN TAEKWONDO MELO</v>
      </c>
      <c r="CG27" s="4">
        <f>VLOOKUP(CF27,'NOVATOS E INTERMEDIOS'!$C$3:$CD$103,2,FALSE)</f>
        <v>64.999996400000001</v>
      </c>
    </row>
    <row r="28" spans="1:85" x14ac:dyDescent="0.3">
      <c r="A28">
        <v>-2.6E-7</v>
      </c>
      <c r="B28">
        <f t="shared" si="0"/>
        <v>73</v>
      </c>
      <c r="C28" s="16" t="s">
        <v>71</v>
      </c>
      <c r="D28" s="4">
        <f t="shared" si="1"/>
        <v>5.9999927199999998</v>
      </c>
      <c r="E28" s="3">
        <v>0</v>
      </c>
      <c r="F28" s="3">
        <v>2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2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2</v>
      </c>
      <c r="AQ28" s="3">
        <v>0</v>
      </c>
      <c r="AR28" s="3">
        <v>0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>
        <f t="shared" si="2"/>
        <v>6</v>
      </c>
      <c r="CE28" s="3">
        <f t="shared" si="3"/>
        <v>26</v>
      </c>
      <c r="CF28" s="3" t="str">
        <f>VLOOKUP(CE28,'NOVATOS E INTERMEDIOS'!$B$3:$C$103,2,FALSE)</f>
        <v>KUKKIKWON</v>
      </c>
      <c r="CG28" s="4">
        <f>VLOOKUP(CF28,'NOVATOS E INTERMEDIOS'!$C$3:$CD$103,2,FALSE)</f>
        <v>60.999978849999998</v>
      </c>
    </row>
    <row r="29" spans="1:85" x14ac:dyDescent="0.3">
      <c r="A29">
        <v>-2.7000000000000001E-7</v>
      </c>
      <c r="B29">
        <f t="shared" si="0"/>
        <v>69</v>
      </c>
      <c r="C29" s="16" t="s">
        <v>57</v>
      </c>
      <c r="D29" s="4">
        <f t="shared" si="1"/>
        <v>8.9999921700000005</v>
      </c>
      <c r="E29" s="3">
        <v>0</v>
      </c>
      <c r="F29" s="3">
        <v>4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5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>
        <f t="shared" si="2"/>
        <v>9</v>
      </c>
      <c r="CE29" s="3">
        <f t="shared" si="3"/>
        <v>27</v>
      </c>
      <c r="CF29" s="3" t="str">
        <f>VLOOKUP(CE29,'NOVATOS E INTERMEDIOS'!$B$3:$C$103,2,FALSE)</f>
        <v>KYORUGUI GYM</v>
      </c>
      <c r="CG29" s="4">
        <f>VLOOKUP(CF29,'NOVATOS E INTERMEDIOS'!$C$3:$CD$103,2,FALSE)</f>
        <v>60.999976969999999</v>
      </c>
    </row>
    <row r="30" spans="1:85" x14ac:dyDescent="0.3">
      <c r="A30">
        <v>-2.8000000000000002E-7</v>
      </c>
      <c r="B30">
        <f t="shared" si="0"/>
        <v>57</v>
      </c>
      <c r="C30" s="16" t="s">
        <v>69</v>
      </c>
      <c r="D30" s="4">
        <f t="shared" si="1"/>
        <v>17.999991600000001</v>
      </c>
      <c r="E30" s="3">
        <v>0</v>
      </c>
      <c r="F30" s="3">
        <v>6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5</v>
      </c>
      <c r="X30" s="3">
        <v>0</v>
      </c>
      <c r="Y30" s="3">
        <v>0</v>
      </c>
      <c r="Z30" s="3">
        <v>5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2</v>
      </c>
      <c r="AQ30" s="3">
        <v>0</v>
      </c>
      <c r="AR30" s="3">
        <v>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>
        <f t="shared" si="2"/>
        <v>18</v>
      </c>
      <c r="CE30" s="3">
        <f t="shared" si="3"/>
        <v>28</v>
      </c>
      <c r="CF30" s="3" t="str">
        <f>VLOOKUP(CE30,'NOVATOS E INTERMEDIOS'!$B$3:$C$103,2,FALSE)</f>
        <v>TAE BAEK ECUADOR JR</v>
      </c>
      <c r="CG30" s="4">
        <f>VLOOKUP(CF30,'NOVATOS E INTERMEDIOS'!$C$3:$CD$103,2,FALSE)</f>
        <v>58.999936009999999</v>
      </c>
    </row>
    <row r="31" spans="1:85" x14ac:dyDescent="0.3">
      <c r="A31">
        <v>-2.8999999999999998E-7</v>
      </c>
      <c r="B31">
        <f t="shared" si="0"/>
        <v>45</v>
      </c>
      <c r="C31" s="16" t="s">
        <v>58</v>
      </c>
      <c r="D31" s="4">
        <f t="shared" si="1"/>
        <v>30.999991009999999</v>
      </c>
      <c r="E31" s="3">
        <v>0</v>
      </c>
      <c r="F31" s="3">
        <v>2</v>
      </c>
      <c r="G31" s="3">
        <v>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17</v>
      </c>
      <c r="AB31" s="3">
        <v>0</v>
      </c>
      <c r="AC31" s="3">
        <v>0</v>
      </c>
      <c r="AD31" s="3">
        <v>1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6</v>
      </c>
      <c r="AQ31" s="3">
        <v>0</v>
      </c>
      <c r="AR31" s="3">
        <v>0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>
        <f t="shared" si="2"/>
        <v>31</v>
      </c>
      <c r="CE31" s="3">
        <f t="shared" si="3"/>
        <v>29</v>
      </c>
      <c r="CF31" s="3" t="str">
        <f>VLOOKUP(CE31,'NOVATOS E INTERMEDIOS'!$B$3:$C$103,2,FALSE)</f>
        <v>SAN SEBASTIAN</v>
      </c>
      <c r="CG31" s="4">
        <f>VLOOKUP(CF31,'NOVATOS E INTERMEDIOS'!$C$3:$CD$103,2,FALSE)</f>
        <v>55.999946719999997</v>
      </c>
    </row>
    <row r="32" spans="1:85" x14ac:dyDescent="0.3">
      <c r="A32">
        <v>-2.9999999999999999E-7</v>
      </c>
      <c r="B32">
        <f t="shared" si="0"/>
        <v>66</v>
      </c>
      <c r="C32" s="16" t="s">
        <v>31</v>
      </c>
      <c r="D32" s="4">
        <f t="shared" si="1"/>
        <v>11.9999904</v>
      </c>
      <c r="E32" s="3">
        <v>0</v>
      </c>
      <c r="F32" s="3">
        <v>2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11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5</v>
      </c>
      <c r="Z32" s="3">
        <v>5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3">
        <v>0</v>
      </c>
      <c r="AR32" s="3">
        <v>0</v>
      </c>
      <c r="AS32" s="11"/>
      <c r="AT32" s="3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>
        <f t="shared" si="2"/>
        <v>12</v>
      </c>
      <c r="CE32" s="3">
        <f t="shared" si="3"/>
        <v>30</v>
      </c>
      <c r="CF32" s="3" t="str">
        <f>VLOOKUP(CE32,'NOVATOS E INTERMEDIOS'!$B$3:$C$103,2,FALSE)</f>
        <v>TAE SHO KU</v>
      </c>
      <c r="CG32" s="4">
        <f>VLOOKUP(CF32,'NOVATOS E INTERMEDIOS'!$C$3:$CD$103,2,FALSE)</f>
        <v>55.999932770000001</v>
      </c>
    </row>
    <row r="33" spans="1:85" x14ac:dyDescent="0.3">
      <c r="A33">
        <v>-3.1E-7</v>
      </c>
      <c r="B33">
        <f t="shared" si="0"/>
        <v>96</v>
      </c>
      <c r="C33" s="18" t="s">
        <v>91</v>
      </c>
      <c r="D33" s="4">
        <f t="shared" si="1"/>
        <v>-1.023E-5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>
        <f t="shared" si="2"/>
        <v>0</v>
      </c>
      <c r="CE33" s="3">
        <f>CE32+1</f>
        <v>31</v>
      </c>
      <c r="CF33" s="3" t="str">
        <f>VLOOKUP(CE33,'NOVATOS E INTERMEDIOS'!$B$3:$C$103,2,FALSE)</f>
        <v>DRACO</v>
      </c>
      <c r="CG33" s="4">
        <f>VLOOKUP(CF33,'NOVATOS E INTERMEDIOS'!$C$3:$CD$103,2,FALSE)</f>
        <v>53.999996009999997</v>
      </c>
    </row>
    <row r="34" spans="1:85" x14ac:dyDescent="0.3">
      <c r="A34">
        <v>-3.2000000000000001E-7</v>
      </c>
      <c r="B34">
        <f t="shared" si="0"/>
        <v>40</v>
      </c>
      <c r="C34" s="16" t="s">
        <v>33</v>
      </c>
      <c r="D34" s="4">
        <f t="shared" si="1"/>
        <v>36.999989120000002</v>
      </c>
      <c r="E34" s="3">
        <v>0</v>
      </c>
      <c r="F34" s="3">
        <v>26</v>
      </c>
      <c r="G34" s="3">
        <v>5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6</v>
      </c>
      <c r="AQ34" s="3">
        <v>0</v>
      </c>
      <c r="AR34" s="3">
        <v>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>
        <f t="shared" si="2"/>
        <v>37</v>
      </c>
      <c r="CE34" s="3">
        <f t="shared" si="3"/>
        <v>32</v>
      </c>
      <c r="CF34" s="3" t="str">
        <f>VLOOKUP(CE34,'NOVATOS E INTERMEDIOS'!$B$3:$C$103,2,FALSE)</f>
        <v>ATLAS CLUB</v>
      </c>
      <c r="CG34" s="4">
        <f>VLOOKUP(CF34,'NOVATOS E INTERMEDIOS'!$C$3:$CD$103,2,FALSE)</f>
        <v>49.999999850000002</v>
      </c>
    </row>
    <row r="35" spans="1:85" x14ac:dyDescent="0.3">
      <c r="A35">
        <v>-3.3000000000000002E-7</v>
      </c>
      <c r="B35">
        <f t="shared" si="0"/>
        <v>16</v>
      </c>
      <c r="C35" s="16" t="s">
        <v>103</v>
      </c>
      <c r="D35" s="4">
        <f t="shared" ref="D35:D66" si="4">CD35+A35*ROW()</f>
        <v>118.99998845</v>
      </c>
      <c r="E35" s="3">
        <v>0</v>
      </c>
      <c r="F35" s="3">
        <v>4</v>
      </c>
      <c r="G35" s="3">
        <v>5</v>
      </c>
      <c r="H35" s="3">
        <v>0</v>
      </c>
      <c r="I35" s="3">
        <v>0</v>
      </c>
      <c r="J35" s="3">
        <v>7</v>
      </c>
      <c r="K35" s="21">
        <v>17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14</v>
      </c>
      <c r="S35" s="3">
        <v>0</v>
      </c>
      <c r="T35" s="3">
        <v>1</v>
      </c>
      <c r="U35" s="3">
        <v>7</v>
      </c>
      <c r="V35" s="3">
        <v>0</v>
      </c>
      <c r="W35" s="3">
        <v>0</v>
      </c>
      <c r="X35" s="3">
        <v>0</v>
      </c>
      <c r="Y35" s="3">
        <v>5</v>
      </c>
      <c r="Z35" s="3">
        <v>5</v>
      </c>
      <c r="AA35" s="3">
        <v>11</v>
      </c>
      <c r="AB35" s="3">
        <v>0</v>
      </c>
      <c r="AC35" s="3">
        <v>25</v>
      </c>
      <c r="AD35" s="3">
        <v>14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4</v>
      </c>
      <c r="AQ35" s="3">
        <v>0</v>
      </c>
      <c r="AR35" s="3">
        <v>0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>
        <f t="shared" ref="CD35:CD66" si="5">SUM(E35:CC35)</f>
        <v>119</v>
      </c>
      <c r="CE35" s="3">
        <f t="shared" si="3"/>
        <v>33</v>
      </c>
      <c r="CF35" s="3" t="str">
        <f>VLOOKUP(CE35,'NOVATOS E INTERMEDIOS'!$B$3:$C$103,2,FALSE)</f>
        <v>ECUADOR</v>
      </c>
      <c r="CG35" s="4">
        <f>VLOOKUP(CF35,'NOVATOS E INTERMEDIOS'!$C$3:$CD$103,2,FALSE)</f>
        <v>48.99999425</v>
      </c>
    </row>
    <row r="36" spans="1:85" x14ac:dyDescent="0.3">
      <c r="A36">
        <v>-3.3999999999999997E-7</v>
      </c>
      <c r="B36">
        <f t="shared" si="0"/>
        <v>63</v>
      </c>
      <c r="C36" s="16" t="s">
        <v>32</v>
      </c>
      <c r="D36" s="4">
        <f t="shared" si="4"/>
        <v>13.99998776</v>
      </c>
      <c r="E36" s="3">
        <v>0</v>
      </c>
      <c r="F36" s="3">
        <v>4</v>
      </c>
      <c r="G36" s="3">
        <v>5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5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>
        <f t="shared" si="5"/>
        <v>14</v>
      </c>
      <c r="CE36" s="3">
        <f t="shared" si="3"/>
        <v>34</v>
      </c>
      <c r="CF36" s="3" t="str">
        <f>VLOOKUP(CE36,'NOVATOS E INTERMEDIOS'!$B$3:$C$103,2,FALSE)</f>
        <v>KOREAN DRAGON</v>
      </c>
      <c r="CG36" s="4">
        <f>VLOOKUP(CF36,'NOVATOS E INTERMEDIOS'!$C$3:$CD$103,2,FALSE)</f>
        <v>45.999980649999998</v>
      </c>
    </row>
    <row r="37" spans="1:85" x14ac:dyDescent="0.3">
      <c r="A37">
        <v>-3.4999999999999998E-7</v>
      </c>
      <c r="B37">
        <f t="shared" si="0"/>
        <v>68</v>
      </c>
      <c r="C37" s="16" t="s">
        <v>92</v>
      </c>
      <c r="D37" s="4">
        <f t="shared" si="4"/>
        <v>10.99998705</v>
      </c>
      <c r="E37" s="3">
        <v>0</v>
      </c>
      <c r="F37" s="3">
        <v>6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5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>
        <f t="shared" si="5"/>
        <v>11</v>
      </c>
      <c r="CE37" s="3">
        <f t="shared" si="3"/>
        <v>35</v>
      </c>
      <c r="CF37" s="3" t="str">
        <f>VLOOKUP(CE37,'NOVATOS E INTERMEDIOS'!$B$3:$C$103,2,FALSE)</f>
        <v>MARCIAL CLUB GRANDA</v>
      </c>
      <c r="CG37" s="4">
        <f>VLOOKUP(CF37,'NOVATOS E INTERMEDIOS'!$C$3:$CD$103,2,FALSE)</f>
        <v>42.999969759999999</v>
      </c>
    </row>
    <row r="38" spans="1:85" x14ac:dyDescent="0.3">
      <c r="A38">
        <v>-3.5999999999999999E-7</v>
      </c>
      <c r="B38">
        <f t="shared" si="0"/>
        <v>43</v>
      </c>
      <c r="C38" s="16" t="s">
        <v>59</v>
      </c>
      <c r="D38" s="4">
        <f t="shared" si="4"/>
        <v>31.999986320000001</v>
      </c>
      <c r="E38" s="3">
        <v>0</v>
      </c>
      <c r="F38" s="3">
        <v>10</v>
      </c>
      <c r="G38" s="3">
        <v>5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8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5</v>
      </c>
      <c r="X38" s="3">
        <v>0</v>
      </c>
      <c r="Y38" s="3">
        <v>0</v>
      </c>
      <c r="Z38" s="3">
        <v>5</v>
      </c>
      <c r="AA38" s="3">
        <v>1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22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6</v>
      </c>
      <c r="AQ38" s="3">
        <v>0</v>
      </c>
      <c r="AR38" s="3">
        <v>0</v>
      </c>
      <c r="AS38" s="3"/>
      <c r="AT38" s="3"/>
      <c r="AU38" s="8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>
        <f t="shared" si="5"/>
        <v>32</v>
      </c>
      <c r="CE38" s="3">
        <f t="shared" si="3"/>
        <v>36</v>
      </c>
      <c r="CF38" s="3" t="str">
        <f>VLOOKUP(CE38,'NOVATOS E INTERMEDIOS'!$B$3:$C$103,2,FALSE)</f>
        <v>ROJAS  IRON FIRST</v>
      </c>
      <c r="CG38" s="4">
        <f>VLOOKUP(CF38,'NOVATOS E INTERMEDIOS'!$C$3:$CD$103,2,FALSE)</f>
        <v>41.999951009999997</v>
      </c>
    </row>
    <row r="39" spans="1:85" x14ac:dyDescent="0.3">
      <c r="A39">
        <v>-3.7E-7</v>
      </c>
      <c r="B39">
        <f t="shared" si="0"/>
        <v>74</v>
      </c>
      <c r="C39" s="16" t="s">
        <v>38</v>
      </c>
      <c r="D39" s="4">
        <f t="shared" si="4"/>
        <v>5.9999855699999998</v>
      </c>
      <c r="E39" s="3">
        <v>2</v>
      </c>
      <c r="F39" s="3">
        <v>2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2</v>
      </c>
      <c r="AQ39" s="3">
        <v>0</v>
      </c>
      <c r="AR39" s="3">
        <v>0</v>
      </c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>
        <f t="shared" si="5"/>
        <v>6</v>
      </c>
      <c r="CE39" s="3">
        <f t="shared" si="3"/>
        <v>37</v>
      </c>
      <c r="CF39" s="3" t="str">
        <f>VLOOKUP(CE39,'NOVATOS E INTERMEDIOS'!$B$3:$C$103,2,FALSE)</f>
        <v>SAN FRANCISCO TIGRES</v>
      </c>
      <c r="CG39" s="4">
        <f>VLOOKUP(CF39,'NOVATOS E INTERMEDIOS'!$C$3:$CD$103,2,FALSE)</f>
        <v>40.999948170000003</v>
      </c>
    </row>
    <row r="40" spans="1:85" x14ac:dyDescent="0.3">
      <c r="A40">
        <v>-3.8000000000000001E-7</v>
      </c>
      <c r="B40">
        <f t="shared" si="0"/>
        <v>5</v>
      </c>
      <c r="C40" s="16" t="s">
        <v>83</v>
      </c>
      <c r="D40" s="4">
        <f t="shared" si="4"/>
        <v>210.99998479999999</v>
      </c>
      <c r="E40" s="3">
        <v>12</v>
      </c>
      <c r="F40" s="3">
        <v>6</v>
      </c>
      <c r="G40" s="3">
        <v>5</v>
      </c>
      <c r="H40" s="3">
        <v>0</v>
      </c>
      <c r="I40" s="3">
        <v>0</v>
      </c>
      <c r="J40" s="3">
        <v>0</v>
      </c>
      <c r="K40" s="3">
        <v>25</v>
      </c>
      <c r="L40" s="21">
        <v>11</v>
      </c>
      <c r="M40" s="3">
        <v>0</v>
      </c>
      <c r="N40" s="3">
        <v>0</v>
      </c>
      <c r="O40" s="3">
        <v>0</v>
      </c>
      <c r="P40" s="3">
        <v>25</v>
      </c>
      <c r="Q40" s="3">
        <v>0</v>
      </c>
      <c r="R40" s="3">
        <v>0</v>
      </c>
      <c r="S40" s="3">
        <v>0</v>
      </c>
      <c r="T40" s="3">
        <v>0</v>
      </c>
      <c r="U40" s="3">
        <v>14</v>
      </c>
      <c r="V40" s="3">
        <v>0</v>
      </c>
      <c r="W40" s="3">
        <v>0</v>
      </c>
      <c r="X40" s="3">
        <v>18</v>
      </c>
      <c r="Y40" s="3">
        <v>0</v>
      </c>
      <c r="Z40" s="3">
        <v>5</v>
      </c>
      <c r="AA40" s="3">
        <v>0</v>
      </c>
      <c r="AB40" s="3">
        <v>0</v>
      </c>
      <c r="AC40" s="3">
        <v>0</v>
      </c>
      <c r="AD40" s="3">
        <v>20</v>
      </c>
      <c r="AE40" s="3">
        <v>0</v>
      </c>
      <c r="AF40" s="3">
        <v>0</v>
      </c>
      <c r="AG40" s="3">
        <v>0</v>
      </c>
      <c r="AH40" s="3">
        <v>0</v>
      </c>
      <c r="AI40" s="3">
        <v>3</v>
      </c>
      <c r="AJ40" s="3">
        <v>25</v>
      </c>
      <c r="AK40" s="3">
        <v>0</v>
      </c>
      <c r="AL40" s="3">
        <v>0</v>
      </c>
      <c r="AM40" s="3">
        <v>0</v>
      </c>
      <c r="AN40" s="3">
        <v>25</v>
      </c>
      <c r="AO40" s="3">
        <v>0</v>
      </c>
      <c r="AP40" s="3">
        <v>12</v>
      </c>
      <c r="AQ40" s="3">
        <v>0</v>
      </c>
      <c r="AR40" s="3">
        <v>5</v>
      </c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>
        <f t="shared" si="5"/>
        <v>211</v>
      </c>
      <c r="CE40" s="3">
        <f t="shared" si="3"/>
        <v>38</v>
      </c>
      <c r="CF40" s="3" t="str">
        <f>VLOOKUP(CE40,'NOVATOS E INTERMEDIOS'!$B$3:$C$103,2,FALSE)</f>
        <v>SHOGUN</v>
      </c>
      <c r="CG40" s="4">
        <f>VLOOKUP(CF40,'NOVATOS E INTERMEDIOS'!$C$3:$CD$103,2,FALSE)</f>
        <v>40.999942249999997</v>
      </c>
    </row>
    <row r="41" spans="1:85" x14ac:dyDescent="0.3">
      <c r="A41">
        <v>-3.9000000000000002E-7</v>
      </c>
      <c r="B41">
        <f t="shared" si="0"/>
        <v>75</v>
      </c>
      <c r="C41" s="16" t="s">
        <v>21</v>
      </c>
      <c r="D41" s="4">
        <f t="shared" si="4"/>
        <v>5.9999840100000004</v>
      </c>
      <c r="E41" s="3">
        <v>4</v>
      </c>
      <c r="F41" s="3">
        <v>2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>
        <f t="shared" si="5"/>
        <v>6</v>
      </c>
      <c r="CE41" s="3">
        <f t="shared" si="3"/>
        <v>39</v>
      </c>
      <c r="CF41" s="3" t="str">
        <f>VLOOKUP(CE41,'NOVATOS E INTERMEDIOS'!$B$3:$C$103,2,FALSE)</f>
        <v>TAE WOONG</v>
      </c>
      <c r="CG41" s="4">
        <f>VLOOKUP(CF41,'NOVATOS E INTERMEDIOS'!$C$3:$CD$103,2,FALSE)</f>
        <v>38.999924319999998</v>
      </c>
    </row>
    <row r="42" spans="1:85" x14ac:dyDescent="0.3">
      <c r="A42">
        <v>-3.9999999999999998E-7</v>
      </c>
      <c r="B42">
        <f t="shared" si="0"/>
        <v>51</v>
      </c>
      <c r="C42" s="16" t="s">
        <v>5</v>
      </c>
      <c r="D42" s="15">
        <f t="shared" si="4"/>
        <v>21.999983199999999</v>
      </c>
      <c r="E42" s="10">
        <v>12</v>
      </c>
      <c r="F42" s="10">
        <v>6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3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4</v>
      </c>
      <c r="AQ42" s="3">
        <v>0</v>
      </c>
      <c r="AR42" s="10">
        <v>0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>
        <f t="shared" si="5"/>
        <v>22</v>
      </c>
      <c r="CE42" s="3">
        <f t="shared" si="3"/>
        <v>40</v>
      </c>
      <c r="CF42" s="3" t="str">
        <f>VLOOKUP(CE42,'NOVATOS E INTERMEDIOS'!$B$3:$C$103,2,FALSE)</f>
        <v>HAN SU</v>
      </c>
      <c r="CG42" s="4">
        <f>VLOOKUP(CF42,'NOVATOS E INTERMEDIOS'!$C$3:$CD$103,2,FALSE)</f>
        <v>36.999989120000002</v>
      </c>
    </row>
    <row r="43" spans="1:85" x14ac:dyDescent="0.3">
      <c r="A43">
        <v>-4.0999999999999999E-7</v>
      </c>
      <c r="B43">
        <f t="shared" si="0"/>
        <v>44</v>
      </c>
      <c r="C43" s="16" t="s">
        <v>82</v>
      </c>
      <c r="D43" s="15">
        <f t="shared" si="4"/>
        <v>31.999982370000001</v>
      </c>
      <c r="E43" s="10">
        <v>0</v>
      </c>
      <c r="F43" s="10">
        <v>4</v>
      </c>
      <c r="G43" s="10">
        <v>5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11</v>
      </c>
      <c r="R43" s="10">
        <v>7</v>
      </c>
      <c r="S43" s="10">
        <v>0</v>
      </c>
      <c r="T43" s="10">
        <v>0</v>
      </c>
      <c r="U43" s="10">
        <v>0</v>
      </c>
      <c r="V43" s="3">
        <v>0</v>
      </c>
      <c r="W43" s="10">
        <v>0</v>
      </c>
      <c r="X43" s="10">
        <v>0</v>
      </c>
      <c r="Y43" s="10">
        <v>0</v>
      </c>
      <c r="Z43" s="10">
        <v>5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3">
        <v>0</v>
      </c>
      <c r="AR43" s="10">
        <v>0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>
        <f t="shared" si="5"/>
        <v>32</v>
      </c>
      <c r="CE43" s="3">
        <f t="shared" si="3"/>
        <v>41</v>
      </c>
      <c r="CF43" s="3" t="str">
        <f>VLOOKUP(CE43,'NOVATOS E INTERMEDIOS'!$B$3:$C$103,2,FALSE)</f>
        <v>CIUDAD DE QUITO</v>
      </c>
      <c r="CG43" s="4">
        <f>VLOOKUP(CF43,'NOVATOS E INTERMEDIOS'!$C$3:$CD$103,2,FALSE)</f>
        <v>32.999999199999998</v>
      </c>
    </row>
    <row r="44" spans="1:85" x14ac:dyDescent="0.3">
      <c r="A44">
        <v>-4.2E-7</v>
      </c>
      <c r="B44">
        <f t="shared" si="0"/>
        <v>9</v>
      </c>
      <c r="C44" s="16" t="s">
        <v>39</v>
      </c>
      <c r="D44" s="15">
        <f t="shared" si="4"/>
        <v>142.99998152000001</v>
      </c>
      <c r="E44" s="10">
        <v>2</v>
      </c>
      <c r="F44" s="10">
        <v>12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11</v>
      </c>
      <c r="P44" s="10">
        <v>0</v>
      </c>
      <c r="Q44" s="10">
        <v>0</v>
      </c>
      <c r="R44" s="10">
        <v>20</v>
      </c>
      <c r="S44" s="10">
        <v>0</v>
      </c>
      <c r="T44" s="10">
        <v>20</v>
      </c>
      <c r="U44" s="10">
        <v>25</v>
      </c>
      <c r="V44" s="3">
        <v>0</v>
      </c>
      <c r="W44" s="10">
        <v>0</v>
      </c>
      <c r="X44" s="10">
        <v>0</v>
      </c>
      <c r="Y44" s="10">
        <v>0</v>
      </c>
      <c r="Z44" s="10">
        <v>5</v>
      </c>
      <c r="AA44" s="10">
        <v>0</v>
      </c>
      <c r="AB44" s="10">
        <v>14</v>
      </c>
      <c r="AC44" s="10">
        <v>0</v>
      </c>
      <c r="AD44" s="10">
        <v>0</v>
      </c>
      <c r="AE44" s="10">
        <v>0</v>
      </c>
      <c r="AF44" s="10">
        <v>1</v>
      </c>
      <c r="AG44" s="10">
        <v>0</v>
      </c>
      <c r="AH44" s="10">
        <v>0</v>
      </c>
      <c r="AI44" s="10">
        <v>0</v>
      </c>
      <c r="AJ44" s="10">
        <v>14</v>
      </c>
      <c r="AK44" s="10">
        <v>0</v>
      </c>
      <c r="AL44" s="10">
        <v>0</v>
      </c>
      <c r="AM44" s="10">
        <v>0</v>
      </c>
      <c r="AN44" s="10">
        <v>17</v>
      </c>
      <c r="AO44" s="10">
        <v>0</v>
      </c>
      <c r="AP44" s="10">
        <v>2</v>
      </c>
      <c r="AQ44" s="3">
        <v>0</v>
      </c>
      <c r="AR44" s="10">
        <v>0</v>
      </c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>
        <f t="shared" si="5"/>
        <v>143</v>
      </c>
      <c r="CE44" s="3">
        <f t="shared" si="3"/>
        <v>42</v>
      </c>
      <c r="CF44" s="3" t="str">
        <f>VLOOKUP(CE44,'NOVATOS E INTERMEDIOS'!$B$3:$C$103,2,FALSE)</f>
        <v>KUNGAN DUL</v>
      </c>
      <c r="CG44" s="4">
        <f>VLOOKUP(CF44,'NOVATOS E INTERMEDIOS'!$C$3:$CD$103,2,FALSE)</f>
        <v>32.999977919999999</v>
      </c>
    </row>
    <row r="45" spans="1:85" x14ac:dyDescent="0.3">
      <c r="A45">
        <v>-4.3000000000000001E-7</v>
      </c>
      <c r="B45">
        <f t="shared" si="0"/>
        <v>34</v>
      </c>
      <c r="C45" s="16" t="s">
        <v>50</v>
      </c>
      <c r="D45" s="15">
        <f t="shared" si="4"/>
        <v>45.999980649999998</v>
      </c>
      <c r="E45" s="10">
        <v>0</v>
      </c>
      <c r="F45" s="10">
        <v>22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3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7</v>
      </c>
      <c r="AN45" s="10">
        <v>0</v>
      </c>
      <c r="AO45" s="10">
        <v>17</v>
      </c>
      <c r="AP45" s="10">
        <v>0</v>
      </c>
      <c r="AQ45" s="3">
        <v>0</v>
      </c>
      <c r="AR45" s="10">
        <v>0</v>
      </c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1"/>
      <c r="BI45" s="11"/>
      <c r="BJ45" s="11"/>
      <c r="BK45" s="11"/>
      <c r="BL45" s="11"/>
      <c r="BM45" s="11"/>
      <c r="BN45" s="11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>
        <f t="shared" si="5"/>
        <v>46</v>
      </c>
      <c r="CE45" s="3">
        <f t="shared" si="3"/>
        <v>43</v>
      </c>
      <c r="CF45" s="3" t="str">
        <f>VLOOKUP(CE45,'NOVATOS E INTERMEDIOS'!$B$3:$C$103,2,FALSE)</f>
        <v>ILYOP MP</v>
      </c>
      <c r="CG45" s="4">
        <f>VLOOKUP(CF45,'NOVATOS E INTERMEDIOS'!$C$3:$CD$103,2,FALSE)</f>
        <v>31.999986320000001</v>
      </c>
    </row>
    <row r="46" spans="1:85" x14ac:dyDescent="0.3">
      <c r="A46">
        <v>-4.4000000000000002E-7</v>
      </c>
      <c r="B46">
        <f t="shared" si="0"/>
        <v>46</v>
      </c>
      <c r="C46" s="16" t="s">
        <v>6</v>
      </c>
      <c r="D46" s="15">
        <f t="shared" si="4"/>
        <v>29.999979759999999</v>
      </c>
      <c r="E46" s="10">
        <v>2</v>
      </c>
      <c r="F46" s="10">
        <v>12</v>
      </c>
      <c r="G46" s="10">
        <v>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3">
        <v>0</v>
      </c>
      <c r="W46" s="10">
        <v>0</v>
      </c>
      <c r="X46" s="10">
        <v>0</v>
      </c>
      <c r="Y46" s="10">
        <v>0</v>
      </c>
      <c r="Z46" s="10">
        <v>5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6</v>
      </c>
      <c r="AQ46" s="3">
        <v>0</v>
      </c>
      <c r="AR46" s="10">
        <v>0</v>
      </c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1"/>
      <c r="BI46" s="11"/>
      <c r="BJ46" s="11"/>
      <c r="BK46" s="11"/>
      <c r="BL46" s="11"/>
      <c r="BM46" s="11"/>
      <c r="BN46" s="11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>
        <f t="shared" si="5"/>
        <v>30</v>
      </c>
      <c r="CE46" s="3">
        <f t="shared" si="3"/>
        <v>44</v>
      </c>
      <c r="CF46" s="3" t="str">
        <f>VLOOKUP(CE46,'NOVATOS E INTERMEDIOS'!$B$3:$C$103,2,FALSE)</f>
        <v>JERATHEL</v>
      </c>
      <c r="CG46" s="4">
        <f>VLOOKUP(CF46,'NOVATOS E INTERMEDIOS'!$C$3:$CD$103,2,FALSE)</f>
        <v>31.999982370000001</v>
      </c>
    </row>
    <row r="47" spans="1:85" x14ac:dyDescent="0.3">
      <c r="A47">
        <v>-4.4999999999999998E-7</v>
      </c>
      <c r="B47">
        <f t="shared" si="0"/>
        <v>26</v>
      </c>
      <c r="C47" s="16" t="s">
        <v>51</v>
      </c>
      <c r="D47" s="15">
        <f t="shared" si="4"/>
        <v>60.999978849999998</v>
      </c>
      <c r="E47" s="10">
        <v>0</v>
      </c>
      <c r="F47" s="10">
        <v>6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17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7</v>
      </c>
      <c r="U47" s="10">
        <v>0</v>
      </c>
      <c r="V47" s="3">
        <v>0</v>
      </c>
      <c r="W47" s="10">
        <v>0</v>
      </c>
      <c r="X47" s="10">
        <v>0</v>
      </c>
      <c r="Y47" s="10">
        <v>0</v>
      </c>
      <c r="Z47" s="10">
        <v>5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25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3">
        <v>0</v>
      </c>
      <c r="AR47" s="10">
        <v>0</v>
      </c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>
        <f t="shared" si="5"/>
        <v>61</v>
      </c>
      <c r="CE47" s="3">
        <f t="shared" si="3"/>
        <v>45</v>
      </c>
      <c r="CF47" s="3" t="str">
        <f>VLOOKUP(CE47,'NOVATOS E INTERMEDIOS'!$B$3:$C$103,2,FALSE)</f>
        <v xml:space="preserve">FURIA NEGRA </v>
      </c>
      <c r="CG47" s="4">
        <f>VLOOKUP(CF47,'NOVATOS E INTERMEDIOS'!$C$3:$CD$103,2,FALSE)</f>
        <v>30.999991009999999</v>
      </c>
    </row>
    <row r="48" spans="1:85" x14ac:dyDescent="0.3">
      <c r="A48">
        <v>-4.5999999999999999E-7</v>
      </c>
      <c r="B48">
        <f t="shared" si="0"/>
        <v>42</v>
      </c>
      <c r="C48" s="16" t="s">
        <v>52</v>
      </c>
      <c r="D48" s="15">
        <f t="shared" si="4"/>
        <v>32.999977919999999</v>
      </c>
      <c r="E48" s="10">
        <v>0</v>
      </c>
      <c r="F48" s="10">
        <v>12</v>
      </c>
      <c r="G48" s="10">
        <v>0</v>
      </c>
      <c r="H48" s="10">
        <v>14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3">
        <v>0</v>
      </c>
      <c r="W48" s="10">
        <v>0</v>
      </c>
      <c r="X48" s="10">
        <v>0</v>
      </c>
      <c r="Y48" s="10">
        <v>5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2</v>
      </c>
      <c r="AQ48" s="3">
        <v>0</v>
      </c>
      <c r="AR48" s="10">
        <v>0</v>
      </c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>
        <f t="shared" si="5"/>
        <v>33</v>
      </c>
      <c r="CE48" s="3">
        <f t="shared" si="3"/>
        <v>46</v>
      </c>
      <c r="CF48" s="3" t="str">
        <f>VLOOKUP(CE48,'NOVATOS E INTERMEDIOS'!$B$3:$C$103,2,FALSE)</f>
        <v>KORYO</v>
      </c>
      <c r="CG48" s="4">
        <f>VLOOKUP(CF48,'NOVATOS E INTERMEDIOS'!$C$3:$CD$103,2,FALSE)</f>
        <v>29.999979759999999</v>
      </c>
    </row>
    <row r="49" spans="1:85" x14ac:dyDescent="0.3">
      <c r="A49">
        <v>-4.7E-7</v>
      </c>
      <c r="B49">
        <f t="shared" si="0"/>
        <v>27</v>
      </c>
      <c r="C49" s="16" t="s">
        <v>94</v>
      </c>
      <c r="D49" s="15">
        <f t="shared" si="4"/>
        <v>60.999976969999999</v>
      </c>
      <c r="E49" s="10">
        <v>0</v>
      </c>
      <c r="F49" s="10">
        <v>10</v>
      </c>
      <c r="G49" s="10">
        <v>0</v>
      </c>
      <c r="H49" s="10">
        <v>0</v>
      </c>
      <c r="I49" s="10">
        <v>0</v>
      </c>
      <c r="J49" s="10">
        <v>0</v>
      </c>
      <c r="K49" s="21">
        <v>14</v>
      </c>
      <c r="L49" s="10">
        <v>14</v>
      </c>
      <c r="M49" s="10">
        <v>0</v>
      </c>
      <c r="N49" s="10">
        <v>0</v>
      </c>
      <c r="O49" s="10">
        <v>0</v>
      </c>
      <c r="P49" s="10">
        <v>0</v>
      </c>
      <c r="Q49" s="10">
        <v>7</v>
      </c>
      <c r="R49" s="10">
        <v>11</v>
      </c>
      <c r="S49" s="10">
        <v>0</v>
      </c>
      <c r="T49" s="10">
        <v>0</v>
      </c>
      <c r="U49" s="10">
        <v>0</v>
      </c>
      <c r="V49" s="3">
        <v>0</v>
      </c>
      <c r="W49" s="10">
        <v>5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3">
        <v>0</v>
      </c>
      <c r="AR49" s="10">
        <v>0</v>
      </c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>
        <f t="shared" si="5"/>
        <v>61</v>
      </c>
      <c r="CE49" s="3">
        <f t="shared" si="3"/>
        <v>47</v>
      </c>
      <c r="CF49" s="3" t="str">
        <f>VLOOKUP(CE49,'NOVATOS E INTERMEDIOS'!$B$3:$C$103,2,FALSE)</f>
        <v>DECIAP</v>
      </c>
      <c r="CG49" s="4">
        <f>VLOOKUP(CF49,'NOVATOS E INTERMEDIOS'!$C$3:$CD$103,2,FALSE)</f>
        <v>28.999996769999999</v>
      </c>
    </row>
    <row r="50" spans="1:85" x14ac:dyDescent="0.3">
      <c r="A50">
        <v>-4.7999999999999996E-7</v>
      </c>
      <c r="B50">
        <f t="shared" si="0"/>
        <v>13</v>
      </c>
      <c r="C50" s="16" t="s">
        <v>28</v>
      </c>
      <c r="D50" s="15">
        <f t="shared" si="4"/>
        <v>127.999976</v>
      </c>
      <c r="E50" s="10">
        <v>2</v>
      </c>
      <c r="F50" s="10">
        <v>8</v>
      </c>
      <c r="G50" s="10">
        <v>5</v>
      </c>
      <c r="H50" s="10">
        <v>0</v>
      </c>
      <c r="I50" s="10">
        <v>3</v>
      </c>
      <c r="J50" s="10">
        <v>17</v>
      </c>
      <c r="K50" s="21">
        <v>3</v>
      </c>
      <c r="L50" s="10">
        <v>0</v>
      </c>
      <c r="M50" s="10">
        <v>0</v>
      </c>
      <c r="N50" s="10">
        <v>0</v>
      </c>
      <c r="O50" s="10">
        <v>17</v>
      </c>
      <c r="P50" s="10">
        <v>11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3">
        <v>0</v>
      </c>
      <c r="W50" s="10">
        <v>0</v>
      </c>
      <c r="X50" s="10">
        <v>0</v>
      </c>
      <c r="Y50" s="10">
        <v>0</v>
      </c>
      <c r="Z50" s="10">
        <v>5</v>
      </c>
      <c r="AA50" s="10">
        <v>0</v>
      </c>
      <c r="AB50" s="10">
        <v>3</v>
      </c>
      <c r="AC50" s="10">
        <v>0</v>
      </c>
      <c r="AD50" s="10">
        <v>0</v>
      </c>
      <c r="AE50" s="10">
        <v>14</v>
      </c>
      <c r="AF50" s="10">
        <v>20</v>
      </c>
      <c r="AG50" s="10">
        <v>11</v>
      </c>
      <c r="AH50" s="10">
        <v>3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6</v>
      </c>
      <c r="AQ50" s="3">
        <v>0</v>
      </c>
      <c r="AR50" s="10">
        <v>0</v>
      </c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>
        <f t="shared" si="5"/>
        <v>128</v>
      </c>
      <c r="CE50" s="3">
        <f t="shared" si="3"/>
        <v>48</v>
      </c>
      <c r="CF50" s="3" t="str">
        <f>VLOOKUP(CE50,'NOVATOS E INTERMEDIOS'!$B$3:$C$103,2,FALSE)</f>
        <v>SIM JANG TEAM</v>
      </c>
      <c r="CG50" s="4">
        <f>VLOOKUP(CF50,'NOVATOS E INTERMEDIOS'!$C$3:$CD$103,2,FALSE)</f>
        <v>26.999940720000001</v>
      </c>
    </row>
    <row r="51" spans="1:85" x14ac:dyDescent="0.3">
      <c r="A51">
        <v>-4.8999999999999997E-7</v>
      </c>
      <c r="B51">
        <f t="shared" si="0"/>
        <v>58</v>
      </c>
      <c r="C51" s="17" t="s">
        <v>34</v>
      </c>
      <c r="D51" s="15">
        <f t="shared" si="4"/>
        <v>16.99997501</v>
      </c>
      <c r="E51" s="10">
        <v>0</v>
      </c>
      <c r="F51" s="10">
        <v>8</v>
      </c>
      <c r="G51" s="10">
        <v>5</v>
      </c>
      <c r="H51" s="10">
        <v>0</v>
      </c>
      <c r="I51" s="10">
        <v>0</v>
      </c>
      <c r="J51" s="10">
        <v>3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3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1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3">
        <v>0</v>
      </c>
      <c r="AR51" s="10">
        <v>0</v>
      </c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>
        <f t="shared" si="5"/>
        <v>17</v>
      </c>
      <c r="CE51" s="3">
        <f t="shared" si="3"/>
        <v>49</v>
      </c>
      <c r="CF51" s="3" t="str">
        <f>VLOOKUP(CE51,'NOVATOS E INTERMEDIOS'!$B$3:$C$103,2,FALSE)</f>
        <v>YONG TIGER</v>
      </c>
      <c r="CG51" s="4">
        <f>VLOOKUP(CF51,'NOVATOS E INTERMEDIOS'!$C$3:$CD$103,2,FALSE)</f>
        <v>24.999900010000001</v>
      </c>
    </row>
    <row r="52" spans="1:85" x14ac:dyDescent="0.3">
      <c r="A52">
        <v>-4.9999999999999998E-7</v>
      </c>
      <c r="B52">
        <f t="shared" si="0"/>
        <v>76</v>
      </c>
      <c r="C52" s="16" t="s">
        <v>60</v>
      </c>
      <c r="D52" s="15">
        <f t="shared" si="4"/>
        <v>5.9999739999999999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3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6</v>
      </c>
      <c r="AQ52" s="3">
        <v>0</v>
      </c>
      <c r="AR52" s="10">
        <v>0</v>
      </c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>
        <f t="shared" si="5"/>
        <v>6</v>
      </c>
      <c r="CE52" s="3">
        <f t="shared" si="3"/>
        <v>50</v>
      </c>
      <c r="CF52" s="3" t="str">
        <f>VLOOKUP(CE52,'NOVATOS E INTERMEDIOS'!$B$3:$C$103,2,FALSE)</f>
        <v>DRAGON GYM</v>
      </c>
      <c r="CG52" s="4">
        <f>VLOOKUP(CF52,'NOVATOS E INTERMEDIOS'!$C$3:$CD$103,2,FALSE)</f>
        <v>22.999995599999998</v>
      </c>
    </row>
    <row r="53" spans="1:85" x14ac:dyDescent="0.3">
      <c r="A53">
        <v>-5.0999999999999999E-7</v>
      </c>
      <c r="B53">
        <f t="shared" si="0"/>
        <v>87</v>
      </c>
      <c r="C53" s="16" t="s">
        <v>10</v>
      </c>
      <c r="D53" s="15">
        <f t="shared" si="4"/>
        <v>1.99997297</v>
      </c>
      <c r="E53" s="10">
        <v>0</v>
      </c>
      <c r="F53" s="10">
        <v>2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3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3">
        <v>0</v>
      </c>
      <c r="AR53" s="10">
        <v>0</v>
      </c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>
        <f t="shared" si="5"/>
        <v>2</v>
      </c>
      <c r="CE53" s="3">
        <f t="shared" si="3"/>
        <v>51</v>
      </c>
      <c r="CF53" s="3" t="str">
        <f>VLOOKUP(CE53,'NOVATOS E INTERMEDIOS'!$B$3:$C$103,2,FALSE)</f>
        <v>JUVENTUS</v>
      </c>
      <c r="CG53" s="4">
        <f>VLOOKUP(CF53,'NOVATOS E INTERMEDIOS'!$C$3:$CD$103,2,FALSE)</f>
        <v>21.999983199999999</v>
      </c>
    </row>
    <row r="54" spans="1:85" x14ac:dyDescent="0.3">
      <c r="A54">
        <v>-5.2E-7</v>
      </c>
      <c r="B54">
        <f t="shared" si="0"/>
        <v>8</v>
      </c>
      <c r="C54" s="18" t="s">
        <v>95</v>
      </c>
      <c r="D54" s="15">
        <f t="shared" si="4"/>
        <v>159.99997192000001</v>
      </c>
      <c r="E54" s="10">
        <v>2</v>
      </c>
      <c r="F54" s="10">
        <v>20</v>
      </c>
      <c r="G54" s="10">
        <v>0</v>
      </c>
      <c r="H54" s="10">
        <v>20</v>
      </c>
      <c r="I54" s="10">
        <v>0</v>
      </c>
      <c r="J54" s="10">
        <v>0</v>
      </c>
      <c r="K54" s="10">
        <v>0</v>
      </c>
      <c r="L54" s="10">
        <v>0</v>
      </c>
      <c r="M54" s="10">
        <v>3</v>
      </c>
      <c r="N54" s="10">
        <v>3</v>
      </c>
      <c r="O54" s="10">
        <v>20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3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17</v>
      </c>
      <c r="AG54" s="10">
        <v>0</v>
      </c>
      <c r="AH54" s="10">
        <v>25</v>
      </c>
      <c r="AI54" s="10">
        <v>25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8</v>
      </c>
      <c r="AQ54" s="10">
        <v>17</v>
      </c>
      <c r="AR54" s="10">
        <v>0</v>
      </c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>
        <f t="shared" si="5"/>
        <v>160</v>
      </c>
      <c r="CE54" s="3">
        <f t="shared" si="3"/>
        <v>52</v>
      </c>
      <c r="CF54" s="3" t="str">
        <f>VLOOKUP(CE54,'NOVATOS E INTERMEDIOS'!$B$3:$C$103,2,FALSE)</f>
        <v>TAEKWONDO JUCARO</v>
      </c>
      <c r="CG54" s="4">
        <f>VLOOKUP(CF54,'NOVATOS E INTERMEDIOS'!$C$3:$CD$103,2,FALSE)</f>
        <v>21.999926049999999</v>
      </c>
    </row>
    <row r="55" spans="1:85" x14ac:dyDescent="0.3">
      <c r="A55">
        <v>-5.3000000000000001E-7</v>
      </c>
      <c r="B55">
        <f t="shared" si="0"/>
        <v>61</v>
      </c>
      <c r="C55" s="16" t="s">
        <v>35</v>
      </c>
      <c r="D55" s="15">
        <f t="shared" si="4"/>
        <v>15.99997085</v>
      </c>
      <c r="E55" s="10">
        <v>0</v>
      </c>
      <c r="F55" s="10">
        <v>6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3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10</v>
      </c>
      <c r="AQ55" s="10">
        <v>0</v>
      </c>
      <c r="AR55" s="10">
        <v>0</v>
      </c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>
        <f t="shared" si="5"/>
        <v>16</v>
      </c>
      <c r="CE55" s="3">
        <f t="shared" si="3"/>
        <v>53</v>
      </c>
      <c r="CF55" s="3" t="str">
        <f>VLOOKUP(CE55,'NOVATOS E INTERMEDIOS'!$B$3:$C$103,2,FALSE)</f>
        <v>PANDADEMON</v>
      </c>
      <c r="CG55" s="4">
        <f>VLOOKUP(CF55,'NOVATOS E INTERMEDIOS'!$C$3:$CD$103,2,FALSE)</f>
        <v>20.99996157</v>
      </c>
    </row>
    <row r="56" spans="1:85" x14ac:dyDescent="0.3">
      <c r="A56">
        <v>-5.4000000000000002E-7</v>
      </c>
      <c r="B56">
        <f t="shared" si="0"/>
        <v>35</v>
      </c>
      <c r="C56" s="16" t="s">
        <v>70</v>
      </c>
      <c r="D56" s="15">
        <f t="shared" si="4"/>
        <v>42.999969759999999</v>
      </c>
      <c r="E56" s="10">
        <v>0</v>
      </c>
      <c r="F56" s="10">
        <v>10</v>
      </c>
      <c r="G56" s="10">
        <v>0</v>
      </c>
      <c r="H56" s="10">
        <v>0</v>
      </c>
      <c r="I56" s="10">
        <v>0</v>
      </c>
      <c r="J56" s="10">
        <v>0</v>
      </c>
      <c r="K56" s="21">
        <v>1</v>
      </c>
      <c r="L56" s="10">
        <v>0</v>
      </c>
      <c r="M56" s="10">
        <v>0</v>
      </c>
      <c r="N56" s="10">
        <v>20</v>
      </c>
      <c r="O56" s="10">
        <v>0</v>
      </c>
      <c r="P56" s="10">
        <v>0</v>
      </c>
      <c r="Q56" s="10">
        <v>0</v>
      </c>
      <c r="R56" s="10">
        <v>3</v>
      </c>
      <c r="S56" s="10">
        <v>0</v>
      </c>
      <c r="T56" s="10">
        <v>0</v>
      </c>
      <c r="U56" s="10">
        <v>0</v>
      </c>
      <c r="V56" s="3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3</v>
      </c>
      <c r="AL56" s="10">
        <v>0</v>
      </c>
      <c r="AM56" s="10">
        <v>0</v>
      </c>
      <c r="AN56" s="10">
        <v>0</v>
      </c>
      <c r="AO56" s="10">
        <v>0</v>
      </c>
      <c r="AP56" s="10">
        <v>6</v>
      </c>
      <c r="AQ56" s="10">
        <v>0</v>
      </c>
      <c r="AR56" s="10">
        <v>0</v>
      </c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>
        <f t="shared" si="5"/>
        <v>43</v>
      </c>
      <c r="CE56" s="3">
        <f t="shared" si="3"/>
        <v>54</v>
      </c>
      <c r="CF56" s="3" t="str">
        <f>VLOOKUP(CE56,'NOVATOS E INTERMEDIOS'!$B$3:$C$103,2,FALSE)</f>
        <v xml:space="preserve">TAE BAEK ECUADOR </v>
      </c>
      <c r="CG56" s="4">
        <f>VLOOKUP(CF56,'NOVATOS E INTERMEDIOS'!$C$3:$CD$103,2,FALSE)</f>
        <v>20.999937599999999</v>
      </c>
    </row>
    <row r="57" spans="1:85" x14ac:dyDescent="0.3">
      <c r="A57">
        <v>-5.5000000000000003E-7</v>
      </c>
      <c r="B57">
        <f t="shared" si="0"/>
        <v>7</v>
      </c>
      <c r="C57" s="16" t="s">
        <v>36</v>
      </c>
      <c r="D57" s="15">
        <f t="shared" si="4"/>
        <v>185.99996865</v>
      </c>
      <c r="E57" s="10">
        <v>0</v>
      </c>
      <c r="F57" s="10">
        <v>22</v>
      </c>
      <c r="G57" s="10">
        <v>5</v>
      </c>
      <c r="H57" s="10">
        <v>0</v>
      </c>
      <c r="I57" s="10">
        <v>7</v>
      </c>
      <c r="J57" s="10">
        <v>14</v>
      </c>
      <c r="K57" s="10">
        <v>0</v>
      </c>
      <c r="L57" s="21">
        <v>7</v>
      </c>
      <c r="M57" s="10">
        <v>25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3">
        <v>0</v>
      </c>
      <c r="W57" s="10">
        <v>0</v>
      </c>
      <c r="X57" s="10">
        <v>0</v>
      </c>
      <c r="Y57" s="10">
        <v>5</v>
      </c>
      <c r="Z57" s="10">
        <v>5</v>
      </c>
      <c r="AA57" s="10">
        <v>20</v>
      </c>
      <c r="AB57" s="10">
        <v>17</v>
      </c>
      <c r="AC57" s="10">
        <v>20</v>
      </c>
      <c r="AD57" s="10">
        <v>25</v>
      </c>
      <c r="AE57" s="10">
        <v>0</v>
      </c>
      <c r="AF57" s="10">
        <v>0</v>
      </c>
      <c r="AG57" s="10">
        <v>0</v>
      </c>
      <c r="AH57" s="10">
        <v>0</v>
      </c>
      <c r="AI57" s="10">
        <v>14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>
        <f t="shared" si="5"/>
        <v>186</v>
      </c>
      <c r="CE57" s="3">
        <f t="shared" si="3"/>
        <v>55</v>
      </c>
      <c r="CF57" s="3" t="str">
        <f>VLOOKUP(CE57,'NOVATOS E INTERMEDIOS'!$B$3:$C$103,2,FALSE)</f>
        <v>CHONKWON</v>
      </c>
      <c r="CG57" s="4">
        <f>VLOOKUP(CF57,'NOVATOS E INTERMEDIOS'!$C$3:$CD$103,2,FALSE)</f>
        <v>19.99999832</v>
      </c>
    </row>
    <row r="58" spans="1:85" x14ac:dyDescent="0.3">
      <c r="A58">
        <v>-5.6000000000000004E-7</v>
      </c>
      <c r="B58">
        <f t="shared" si="0"/>
        <v>88</v>
      </c>
      <c r="C58" s="16" t="s">
        <v>37</v>
      </c>
      <c r="D58" s="15">
        <f t="shared" si="4"/>
        <v>1.99996752</v>
      </c>
      <c r="E58" s="10">
        <v>0</v>
      </c>
      <c r="F58" s="10">
        <v>2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3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>
        <f t="shared" si="5"/>
        <v>2</v>
      </c>
      <c r="CE58" s="3">
        <f t="shared" si="3"/>
        <v>56</v>
      </c>
      <c r="CF58" s="3" t="str">
        <f>VLOOKUP(CE58,'NOVATOS E INTERMEDIOS'!$B$3:$C$103,2,FALSE)</f>
        <v>RAIG de LLUM</v>
      </c>
      <c r="CG58" s="4">
        <f>VLOOKUP(CF58,'NOVATOS E INTERMEDIOS'!$C$3:$CD$103,2,FALSE)</f>
        <v>19.999956449999999</v>
      </c>
    </row>
    <row r="59" spans="1:85" x14ac:dyDescent="0.3">
      <c r="A59">
        <v>-5.7000000000000005E-7</v>
      </c>
      <c r="B59">
        <f t="shared" si="0"/>
        <v>79</v>
      </c>
      <c r="C59" s="16" t="s">
        <v>96</v>
      </c>
      <c r="D59" s="15">
        <f t="shared" si="4"/>
        <v>3.9999663700000001</v>
      </c>
      <c r="E59" s="10">
        <v>0</v>
      </c>
      <c r="F59" s="10">
        <v>2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3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2</v>
      </c>
      <c r="AQ59" s="10">
        <v>0</v>
      </c>
      <c r="AR59" s="10">
        <v>0</v>
      </c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>
        <f t="shared" si="5"/>
        <v>4</v>
      </c>
      <c r="CE59" s="3">
        <f t="shared" si="3"/>
        <v>57</v>
      </c>
      <c r="CF59" s="3" t="str">
        <f>VLOOKUP(CE59,'NOVATOS E INTERMEDIOS'!$B$3:$C$103,2,FALSE)</f>
        <v>FIRST CLASS CALDERON</v>
      </c>
      <c r="CG59" s="4">
        <f>VLOOKUP(CF59,'NOVATOS E INTERMEDIOS'!$C$3:$CD$103,2,FALSE)</f>
        <v>17.999991600000001</v>
      </c>
    </row>
    <row r="60" spans="1:85" x14ac:dyDescent="0.3">
      <c r="A60">
        <v>-5.7999999999999995E-7</v>
      </c>
      <c r="B60">
        <f t="shared" si="0"/>
        <v>20</v>
      </c>
      <c r="C60" s="16" t="s">
        <v>61</v>
      </c>
      <c r="D60" s="15">
        <f t="shared" si="4"/>
        <v>88.999965200000005</v>
      </c>
      <c r="E60" s="10">
        <v>0</v>
      </c>
      <c r="F60" s="10">
        <v>8</v>
      </c>
      <c r="G60" s="10">
        <v>5</v>
      </c>
      <c r="H60" s="10">
        <v>0</v>
      </c>
      <c r="I60" s="10">
        <v>0</v>
      </c>
      <c r="J60" s="10">
        <v>0</v>
      </c>
      <c r="K60" s="20">
        <v>0</v>
      </c>
      <c r="L60" s="10">
        <v>25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3">
        <v>0</v>
      </c>
      <c r="W60" s="10">
        <v>0</v>
      </c>
      <c r="X60" s="10">
        <v>0</v>
      </c>
      <c r="Y60" s="10">
        <v>5</v>
      </c>
      <c r="Z60" s="10">
        <v>0</v>
      </c>
      <c r="AA60" s="10">
        <v>14</v>
      </c>
      <c r="AB60" s="10">
        <v>7</v>
      </c>
      <c r="AC60" s="10">
        <v>0</v>
      </c>
      <c r="AD60" s="10">
        <v>0</v>
      </c>
      <c r="AE60" s="10">
        <v>20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5</v>
      </c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>
        <f t="shared" si="5"/>
        <v>89</v>
      </c>
      <c r="CE60" s="3">
        <f t="shared" si="3"/>
        <v>58</v>
      </c>
      <c r="CF60" s="3" t="str">
        <f>VLOOKUP(CE60,'NOVATOS E INTERMEDIOS'!$B$3:$C$103,2,FALSE)</f>
        <v>LIGA CANTONAL MEJIA</v>
      </c>
      <c r="CG60" s="4">
        <f>VLOOKUP(CF60,'NOVATOS E INTERMEDIOS'!$C$3:$CD$103,2,FALSE)</f>
        <v>16.99997501</v>
      </c>
    </row>
    <row r="61" spans="1:85" x14ac:dyDescent="0.3">
      <c r="A61">
        <v>-5.8999999999999996E-7</v>
      </c>
      <c r="B61">
        <f t="shared" si="0"/>
        <v>77</v>
      </c>
      <c r="C61" s="18" t="s">
        <v>93</v>
      </c>
      <c r="D61" s="4">
        <f t="shared" si="4"/>
        <v>4.9999640100000002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5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10">
        <v>0</v>
      </c>
      <c r="AR61" s="3">
        <v>0</v>
      </c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>
        <f t="shared" si="5"/>
        <v>5</v>
      </c>
      <c r="CE61" s="3">
        <f t="shared" si="3"/>
        <v>59</v>
      </c>
      <c r="CF61" s="3" t="str">
        <f>VLOOKUP(CE61,'NOVATOS E INTERMEDIOS'!$B$3:$C$103,2,FALSE)</f>
        <v>UNIVERSIDAD CENTRAL (CAMU)</v>
      </c>
      <c r="CG61" s="4">
        <f>VLOOKUP(CF61,'NOVATOS E INTERMEDIOS'!$C$3:$CD$103,2,FALSE)</f>
        <v>16.999911650000001</v>
      </c>
    </row>
    <row r="62" spans="1:85" x14ac:dyDescent="0.3">
      <c r="A62">
        <v>-5.9999999999999997E-7</v>
      </c>
      <c r="B62">
        <f t="shared" si="0"/>
        <v>70</v>
      </c>
      <c r="C62" s="16" t="s">
        <v>22</v>
      </c>
      <c r="D62" s="4">
        <f t="shared" si="4"/>
        <v>7.9999627999999996</v>
      </c>
      <c r="E62" s="3">
        <v>0</v>
      </c>
      <c r="F62" s="3">
        <v>8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10">
        <v>0</v>
      </c>
      <c r="AR62" s="3">
        <v>0</v>
      </c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>
        <f t="shared" si="5"/>
        <v>8</v>
      </c>
      <c r="CE62" s="3">
        <f t="shared" si="3"/>
        <v>60</v>
      </c>
      <c r="CF62" s="10" t="str">
        <f>VLOOKUP(CE62,'NOVATOS E INTERMEDIOS'!$B$3:$C$103,2,FALSE)</f>
        <v>UNIVERSIDAD UTE</v>
      </c>
      <c r="CG62" s="15">
        <f>VLOOKUP(CF62,'NOVATOS E INTERMEDIOS'!$C$3:$CD$103,2,FALSE)</f>
        <v>16.99990785</v>
      </c>
    </row>
    <row r="63" spans="1:85" x14ac:dyDescent="0.3">
      <c r="A63">
        <v>-6.0999999999999998E-7</v>
      </c>
      <c r="B63">
        <f t="shared" si="0"/>
        <v>53</v>
      </c>
      <c r="C63" s="16" t="s">
        <v>23</v>
      </c>
      <c r="D63" s="4">
        <f t="shared" si="4"/>
        <v>20.99996157</v>
      </c>
      <c r="E63" s="3">
        <v>0</v>
      </c>
      <c r="F63" s="3">
        <v>14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2</v>
      </c>
      <c r="AQ63" s="10">
        <v>0</v>
      </c>
      <c r="AR63" s="3">
        <v>5</v>
      </c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>
        <f t="shared" si="5"/>
        <v>21</v>
      </c>
      <c r="CE63" s="3">
        <f t="shared" si="3"/>
        <v>61</v>
      </c>
      <c r="CF63" s="3" t="str">
        <f>VLOOKUP(CE63,'NOVATOS E INTERMEDIOS'!$B$3:$C$103,2,FALSE)</f>
        <v>MASTER HOME</v>
      </c>
      <c r="CG63" s="4">
        <f>VLOOKUP(CF63,'NOVATOS E INTERMEDIOS'!$C$3:$CD$103,2,FALSE)</f>
        <v>15.99997085</v>
      </c>
    </row>
    <row r="64" spans="1:85" x14ac:dyDescent="0.3">
      <c r="A64">
        <v>-6.1999999999999999E-7</v>
      </c>
      <c r="B64">
        <f t="shared" si="0"/>
        <v>67</v>
      </c>
      <c r="C64" s="16" t="s">
        <v>40</v>
      </c>
      <c r="D64" s="4">
        <f t="shared" si="4"/>
        <v>11.99996032</v>
      </c>
      <c r="E64" s="3">
        <v>0</v>
      </c>
      <c r="F64" s="3">
        <v>2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10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10">
        <v>0</v>
      </c>
      <c r="AR64" s="3">
        <v>0</v>
      </c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>
        <f t="shared" si="5"/>
        <v>12</v>
      </c>
      <c r="CE64" s="3">
        <f t="shared" si="3"/>
        <v>62</v>
      </c>
      <c r="CF64" s="3" t="str">
        <f>VLOOKUP(CE64,'NOVATOS E INTERMEDIOS'!$B$3:$C$103,2,FALSE)</f>
        <v>EQUILIBRIO</v>
      </c>
      <c r="CG64" s="4">
        <f>VLOOKUP(CF64,'NOVATOS E INTERMEDIOS'!$C$3:$CD$103,2,FALSE)</f>
        <v>14.999993760000001</v>
      </c>
    </row>
    <row r="65" spans="1:85" x14ac:dyDescent="0.3">
      <c r="A65">
        <v>-6.3E-7</v>
      </c>
      <c r="B65">
        <f t="shared" si="0"/>
        <v>80</v>
      </c>
      <c r="C65" s="16" t="s">
        <v>46</v>
      </c>
      <c r="D65" s="4">
        <f t="shared" si="4"/>
        <v>3.9999590500000002</v>
      </c>
      <c r="E65" s="3">
        <v>0</v>
      </c>
      <c r="F65" s="3">
        <v>4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10">
        <v>0</v>
      </c>
      <c r="AR65" s="3">
        <v>0</v>
      </c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>
        <f t="shared" si="5"/>
        <v>4</v>
      </c>
      <c r="CE65" s="3">
        <f t="shared" si="3"/>
        <v>63</v>
      </c>
      <c r="CF65" s="3" t="str">
        <f>VLOOKUP(CE65,'NOVATOS E INTERMEDIOS'!$B$3:$C$103,2,FALSE)</f>
        <v>HIMCHARI DONJANG</v>
      </c>
      <c r="CG65" s="4">
        <f>VLOOKUP(CF65,'NOVATOS E INTERMEDIOS'!$C$3:$CD$103,2,FALSE)</f>
        <v>13.99998776</v>
      </c>
    </row>
    <row r="66" spans="1:85" x14ac:dyDescent="0.3">
      <c r="A66">
        <v>-6.4000000000000001E-7</v>
      </c>
      <c r="B66">
        <f t="shared" si="0"/>
        <v>19</v>
      </c>
      <c r="C66" s="18" t="s">
        <v>97</v>
      </c>
      <c r="D66" s="4">
        <f t="shared" si="4"/>
        <v>98.999957760000001</v>
      </c>
      <c r="E66" s="3">
        <v>0</v>
      </c>
      <c r="F66" s="3">
        <v>10</v>
      </c>
      <c r="G66" s="3">
        <v>0</v>
      </c>
      <c r="H66" s="3">
        <v>0</v>
      </c>
      <c r="I66" s="3">
        <v>25</v>
      </c>
      <c r="J66" s="3">
        <v>0</v>
      </c>
      <c r="K66" s="21">
        <v>11</v>
      </c>
      <c r="L66" s="3">
        <v>20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5</v>
      </c>
      <c r="Z66" s="3">
        <v>0</v>
      </c>
      <c r="AA66" s="3">
        <v>0</v>
      </c>
      <c r="AB66" s="3">
        <v>11</v>
      </c>
      <c r="AC66" s="3">
        <v>1</v>
      </c>
      <c r="AD66" s="3">
        <v>11</v>
      </c>
      <c r="AE66" s="3">
        <v>3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2</v>
      </c>
      <c r="AQ66" s="10">
        <v>0</v>
      </c>
      <c r="AR66" s="3">
        <v>0</v>
      </c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>
        <f t="shared" si="5"/>
        <v>99</v>
      </c>
      <c r="CE66" s="3">
        <f t="shared" si="3"/>
        <v>64</v>
      </c>
      <c r="CF66" s="3" t="str">
        <f>VLOOKUP(CE66,'NOVATOS E INTERMEDIOS'!$B$3:$C$103,2,FALSE)</f>
        <v>TEAM VENCEDORES</v>
      </c>
      <c r="CG66" s="4">
        <f>VLOOKUP(CF66,'NOVATOS E INTERMEDIOS'!$C$3:$CD$103,2,FALSE)</f>
        <v>13.9999208</v>
      </c>
    </row>
    <row r="67" spans="1:85" x14ac:dyDescent="0.3">
      <c r="A67">
        <v>-6.5000000000000002E-7</v>
      </c>
      <c r="B67">
        <f t="shared" ref="B67:B104" si="6">_xlfn.RANK.AVG(D67,$D$3:$D$103,0)</f>
        <v>56</v>
      </c>
      <c r="C67" s="18" t="s">
        <v>98</v>
      </c>
      <c r="D67" s="4">
        <f t="shared" ref="D67:D103" si="7">CD67+A67*ROW()</f>
        <v>19.999956449999999</v>
      </c>
      <c r="E67" s="3">
        <v>0</v>
      </c>
      <c r="F67" s="3">
        <v>10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5</v>
      </c>
      <c r="X67" s="3">
        <v>0</v>
      </c>
      <c r="Y67" s="3">
        <v>0</v>
      </c>
      <c r="Z67" s="3">
        <v>5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10">
        <v>0</v>
      </c>
      <c r="AR67" s="3">
        <v>0</v>
      </c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>
        <f t="shared" ref="CD67:CD98" si="8">SUM(E67:CC67)</f>
        <v>20</v>
      </c>
      <c r="CE67" s="3">
        <f t="shared" si="3"/>
        <v>65</v>
      </c>
      <c r="CF67" s="3" t="str">
        <f>VLOOKUP(CE67,'NOVATOS E INTERMEDIOS'!$B$3:$C$103,2,FALSE)</f>
        <v>TAE DO ACADEMY</v>
      </c>
      <c r="CG67" s="4">
        <f>VLOOKUP(CF67,'NOVATOS E INTERMEDIOS'!$C$3:$CD$103,2,FALSE)</f>
        <v>12.999931119999999</v>
      </c>
    </row>
    <row r="68" spans="1:85" x14ac:dyDescent="0.3">
      <c r="A68">
        <v>-6.6000000000000003E-7</v>
      </c>
      <c r="B68">
        <f t="shared" si="6"/>
        <v>89</v>
      </c>
      <c r="C68" s="18" t="s">
        <v>99</v>
      </c>
      <c r="D68" s="4">
        <f t="shared" si="7"/>
        <v>1.9999551200000001</v>
      </c>
      <c r="E68" s="3">
        <v>0</v>
      </c>
      <c r="F68" s="3">
        <v>2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10">
        <v>0</v>
      </c>
      <c r="AR68" s="3">
        <v>0</v>
      </c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>
        <f t="shared" si="8"/>
        <v>2</v>
      </c>
      <c r="CE68" s="3">
        <f t="shared" ref="CE68:CE103" si="9">CE67+1</f>
        <v>66</v>
      </c>
      <c r="CF68" s="3" t="str">
        <f>VLOOKUP(CE68,'NOVATOS E INTERMEDIOS'!$B$3:$C$103,2,FALSE)</f>
        <v>GRAN MASTER</v>
      </c>
      <c r="CG68" s="4">
        <f>VLOOKUP(CF68,'NOVATOS E INTERMEDIOS'!$C$3:$CD$103,2,FALSE)</f>
        <v>11.9999904</v>
      </c>
    </row>
    <row r="69" spans="1:85" x14ac:dyDescent="0.3">
      <c r="A69">
        <v>-6.7000000000000004E-7</v>
      </c>
      <c r="B69">
        <f t="shared" si="6"/>
        <v>81</v>
      </c>
      <c r="C69" s="16" t="s">
        <v>62</v>
      </c>
      <c r="D69" s="4">
        <f t="shared" si="7"/>
        <v>3.9999537699999999</v>
      </c>
      <c r="E69" s="3">
        <v>0</v>
      </c>
      <c r="F69" s="3">
        <v>2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2</v>
      </c>
      <c r="AQ69" s="10">
        <v>0</v>
      </c>
      <c r="AR69" s="3">
        <v>0</v>
      </c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>
        <f t="shared" si="8"/>
        <v>4</v>
      </c>
      <c r="CE69" s="3">
        <f t="shared" si="9"/>
        <v>67</v>
      </c>
      <c r="CF69" s="3" t="str">
        <f>VLOOKUP(CE69,'NOVATOS E INTERMEDIOS'!$B$3:$C$103,2,FALSE)</f>
        <v>PIONEROS FORTI</v>
      </c>
      <c r="CG69" s="4">
        <f>VLOOKUP(CF69,'NOVATOS E INTERMEDIOS'!$C$3:$CD$103,2,FALSE)</f>
        <v>11.99996032</v>
      </c>
    </row>
    <row r="70" spans="1:85" x14ac:dyDescent="0.3">
      <c r="A70">
        <v>-6.7999999999999995E-7</v>
      </c>
      <c r="B70">
        <f t="shared" si="6"/>
        <v>97</v>
      </c>
      <c r="C70" s="18" t="s">
        <v>100</v>
      </c>
      <c r="D70" s="4">
        <f t="shared" si="7"/>
        <v>-4.7599999999999998E-5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/>
      <c r="AM70" s="3">
        <v>0</v>
      </c>
      <c r="AN70" s="3">
        <v>0</v>
      </c>
      <c r="AO70" s="3">
        <v>0</v>
      </c>
      <c r="AP70" s="3">
        <v>0</v>
      </c>
      <c r="AQ70" s="10">
        <v>0</v>
      </c>
      <c r="AR70" s="3">
        <v>0</v>
      </c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>
        <f t="shared" si="8"/>
        <v>0</v>
      </c>
      <c r="CE70" s="3">
        <f t="shared" si="9"/>
        <v>68</v>
      </c>
      <c r="CF70" s="3" t="str">
        <f>VLOOKUP(CE70,'NOVATOS E INTERMEDIOS'!$B$3:$C$103,2,FALSE)</f>
        <v>HUAN TOP GYM</v>
      </c>
      <c r="CG70" s="4">
        <f>VLOOKUP(CF70,'NOVATOS E INTERMEDIOS'!$C$3:$CD$103,2,FALSE)</f>
        <v>10.99998705</v>
      </c>
    </row>
    <row r="71" spans="1:85" x14ac:dyDescent="0.3">
      <c r="A71">
        <v>-6.8999999999999996E-7</v>
      </c>
      <c r="B71">
        <f t="shared" si="6"/>
        <v>36</v>
      </c>
      <c r="C71" s="16" t="s">
        <v>63</v>
      </c>
      <c r="D71" s="4">
        <f t="shared" si="7"/>
        <v>41.999951009999997</v>
      </c>
      <c r="E71" s="3">
        <v>0</v>
      </c>
      <c r="F71" s="3">
        <v>2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5</v>
      </c>
      <c r="X71" s="3">
        <v>0</v>
      </c>
      <c r="Y71" s="3">
        <v>5</v>
      </c>
      <c r="Z71" s="3">
        <v>0</v>
      </c>
      <c r="AA71" s="3">
        <v>0</v>
      </c>
      <c r="AB71" s="3">
        <v>0</v>
      </c>
      <c r="AC71" s="3">
        <v>11</v>
      </c>
      <c r="AD71" s="3">
        <v>0</v>
      </c>
      <c r="AE71" s="3">
        <v>0</v>
      </c>
      <c r="AF71" s="3">
        <v>0</v>
      </c>
      <c r="AG71" s="3">
        <v>0</v>
      </c>
      <c r="AH71" s="3">
        <v>17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2</v>
      </c>
      <c r="AQ71" s="10">
        <v>0</v>
      </c>
      <c r="AR71" s="3">
        <v>0</v>
      </c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>
        <f t="shared" si="8"/>
        <v>42</v>
      </c>
      <c r="CE71" s="3">
        <f t="shared" si="9"/>
        <v>69</v>
      </c>
      <c r="CF71" s="3" t="str">
        <f>VLOOKUP(CE71,'NOVATOS E INTERMEDIOS'!$B$3:$C$103,2,FALSE)</f>
        <v>FIT KWON DO</v>
      </c>
      <c r="CG71" s="4">
        <f>VLOOKUP(CF71,'NOVATOS E INTERMEDIOS'!$C$3:$CD$103,2,FALSE)</f>
        <v>8.9999921700000005</v>
      </c>
    </row>
    <row r="72" spans="1:85" x14ac:dyDescent="0.3">
      <c r="A72">
        <v>-6.9999999999999997E-7</v>
      </c>
      <c r="B72">
        <f t="shared" si="6"/>
        <v>2</v>
      </c>
      <c r="C72" s="16" t="s">
        <v>41</v>
      </c>
      <c r="D72" s="4">
        <f t="shared" si="7"/>
        <v>283.99994959999998</v>
      </c>
      <c r="E72" s="3">
        <v>6</v>
      </c>
      <c r="F72" s="3">
        <v>36</v>
      </c>
      <c r="G72" s="3">
        <v>5</v>
      </c>
      <c r="H72" s="3">
        <v>17</v>
      </c>
      <c r="I72" s="3">
        <v>14</v>
      </c>
      <c r="J72" s="3">
        <v>1</v>
      </c>
      <c r="K72" s="3">
        <v>0</v>
      </c>
      <c r="L72" s="3">
        <v>0</v>
      </c>
      <c r="M72" s="3">
        <v>0</v>
      </c>
      <c r="N72" s="3">
        <v>25</v>
      </c>
      <c r="O72" s="3">
        <v>14</v>
      </c>
      <c r="P72" s="3">
        <v>7</v>
      </c>
      <c r="Q72" s="3">
        <v>0</v>
      </c>
      <c r="R72" s="3">
        <v>0</v>
      </c>
      <c r="S72" s="3">
        <v>11</v>
      </c>
      <c r="T72" s="3">
        <v>0</v>
      </c>
      <c r="U72" s="3">
        <v>0</v>
      </c>
      <c r="V72" s="3">
        <v>0</v>
      </c>
      <c r="W72" s="3">
        <v>0</v>
      </c>
      <c r="X72" s="3">
        <v>24</v>
      </c>
      <c r="Y72" s="3">
        <v>5</v>
      </c>
      <c r="Z72" s="3">
        <v>5</v>
      </c>
      <c r="AA72" s="22">
        <v>0</v>
      </c>
      <c r="AB72" s="3">
        <v>0</v>
      </c>
      <c r="AC72" s="3">
        <v>17</v>
      </c>
      <c r="AD72" s="3">
        <v>0</v>
      </c>
      <c r="AE72" s="11">
        <v>25</v>
      </c>
      <c r="AF72" s="3">
        <v>0</v>
      </c>
      <c r="AG72" s="3">
        <v>17</v>
      </c>
      <c r="AH72" s="3">
        <v>0</v>
      </c>
      <c r="AI72" s="3">
        <v>1</v>
      </c>
      <c r="AJ72" s="3">
        <v>7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22</v>
      </c>
      <c r="AQ72" s="3">
        <v>20</v>
      </c>
      <c r="AR72" s="3">
        <v>5</v>
      </c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>
        <f t="shared" si="8"/>
        <v>284</v>
      </c>
      <c r="CE72" s="3">
        <f t="shared" si="9"/>
        <v>70</v>
      </c>
      <c r="CF72" s="3" t="str">
        <f>VLOOKUP(CE72,'NOVATOS E INTERMEDIOS'!$B$3:$C$103,2,FALSE)</f>
        <v>PALADINES</v>
      </c>
      <c r="CG72" s="4">
        <f>VLOOKUP(CF72,'NOVATOS E INTERMEDIOS'!$C$3:$CD$103,2,FALSE)</f>
        <v>7.9999627999999996</v>
      </c>
    </row>
    <row r="73" spans="1:85" x14ac:dyDescent="0.3">
      <c r="A73">
        <v>-7.0999999999999998E-7</v>
      </c>
      <c r="B73">
        <f t="shared" si="6"/>
        <v>37</v>
      </c>
      <c r="C73" s="16" t="s">
        <v>64</v>
      </c>
      <c r="D73" s="4">
        <f t="shared" si="7"/>
        <v>40.999948170000003</v>
      </c>
      <c r="E73" s="3">
        <v>0</v>
      </c>
      <c r="F73" s="3">
        <v>8</v>
      </c>
      <c r="G73" s="3">
        <v>5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14</v>
      </c>
      <c r="AL73" s="3">
        <v>0</v>
      </c>
      <c r="AM73" s="3">
        <v>1</v>
      </c>
      <c r="AN73" s="3">
        <v>11</v>
      </c>
      <c r="AO73" s="3">
        <v>0</v>
      </c>
      <c r="AP73" s="3">
        <v>2</v>
      </c>
      <c r="AQ73" s="3">
        <v>0</v>
      </c>
      <c r="AR73" s="3">
        <v>0</v>
      </c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>
        <f t="shared" si="8"/>
        <v>41</v>
      </c>
      <c r="CE73" s="3">
        <f t="shared" si="9"/>
        <v>71</v>
      </c>
      <c r="CF73" s="3" t="str">
        <f>VLOOKUP(CE73,'NOVATOS E INTERMEDIOS'!$B$3:$C$103,2,FALSE)</f>
        <v>U SAN FRANCISCO USFQ</v>
      </c>
      <c r="CG73" s="4">
        <f>VLOOKUP(CF73,'NOVATOS E INTERMEDIOS'!$C$3:$CD$103,2,FALSE)</f>
        <v>6.9999153700000001</v>
      </c>
    </row>
    <row r="74" spans="1:85" x14ac:dyDescent="0.3">
      <c r="A74">
        <v>-7.1999999999999999E-7</v>
      </c>
      <c r="B74">
        <f t="shared" si="6"/>
        <v>29</v>
      </c>
      <c r="C74" s="16" t="s">
        <v>42</v>
      </c>
      <c r="D74" s="4">
        <f t="shared" si="7"/>
        <v>55.999946719999997</v>
      </c>
      <c r="E74" s="3">
        <v>2</v>
      </c>
      <c r="F74" s="3">
        <v>8</v>
      </c>
      <c r="G74" s="3">
        <v>5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5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20</v>
      </c>
      <c r="AL74" s="3">
        <v>11</v>
      </c>
      <c r="AM74" s="3">
        <v>0</v>
      </c>
      <c r="AN74" s="3">
        <v>0</v>
      </c>
      <c r="AO74" s="3">
        <v>0</v>
      </c>
      <c r="AP74" s="3">
        <v>4</v>
      </c>
      <c r="AQ74" s="3">
        <v>0</v>
      </c>
      <c r="AR74" s="3">
        <v>0</v>
      </c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>
        <f t="shared" si="8"/>
        <v>56</v>
      </c>
      <c r="CE74" s="3">
        <f t="shared" si="9"/>
        <v>72</v>
      </c>
      <c r="CF74" s="3" t="str">
        <f>VLOOKUP(CE74,'NOVATOS E INTERMEDIOS'!$B$3:$C$103,2,FALSE)</f>
        <v>DAIGORO</v>
      </c>
      <c r="CG74" s="4">
        <f>VLOOKUP(CF74,'NOVATOS E INTERMEDIOS'!$C$3:$CD$103,2,FALSE)</f>
        <v>5.9999974500000004</v>
      </c>
    </row>
    <row r="75" spans="1:85" x14ac:dyDescent="0.3">
      <c r="A75">
        <v>-7.3E-7</v>
      </c>
      <c r="B75">
        <f t="shared" si="6"/>
        <v>90</v>
      </c>
      <c r="C75" s="16" t="s">
        <v>65</v>
      </c>
      <c r="D75" s="4">
        <f t="shared" si="7"/>
        <v>1.9999452499999999</v>
      </c>
      <c r="E75" s="3">
        <v>0</v>
      </c>
      <c r="F75" s="3">
        <v>2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>
        <f t="shared" si="8"/>
        <v>2</v>
      </c>
      <c r="CE75" s="3">
        <f t="shared" si="9"/>
        <v>73</v>
      </c>
      <c r="CF75" s="3" t="str">
        <f>VLOOKUP(CE75,'NOVATOS E INTERMEDIOS'!$B$3:$C$103,2,FALSE)</f>
        <v>FRANG</v>
      </c>
      <c r="CG75" s="4">
        <f>VLOOKUP(CF75,'NOVATOS E INTERMEDIOS'!$C$3:$CD$103,2,FALSE)</f>
        <v>5.9999927199999998</v>
      </c>
    </row>
    <row r="76" spans="1:85" x14ac:dyDescent="0.3">
      <c r="A76">
        <v>-7.4000000000000001E-7</v>
      </c>
      <c r="B76">
        <f t="shared" si="6"/>
        <v>11</v>
      </c>
      <c r="C76" s="18" t="s">
        <v>7</v>
      </c>
      <c r="D76" s="4">
        <f t="shared" si="7"/>
        <v>136.99994376000001</v>
      </c>
      <c r="E76" s="3">
        <v>10</v>
      </c>
      <c r="F76" s="3">
        <v>40</v>
      </c>
      <c r="G76" s="3">
        <v>5</v>
      </c>
      <c r="H76" s="3">
        <v>0</v>
      </c>
      <c r="I76" s="3">
        <v>0</v>
      </c>
      <c r="J76" s="3">
        <v>0</v>
      </c>
      <c r="K76" s="3">
        <v>0</v>
      </c>
      <c r="L76" s="21">
        <v>3</v>
      </c>
      <c r="M76" s="3">
        <v>0</v>
      </c>
      <c r="N76" s="3">
        <v>0</v>
      </c>
      <c r="O76" s="3">
        <v>7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5</v>
      </c>
      <c r="X76" s="3">
        <v>32</v>
      </c>
      <c r="Y76" s="3">
        <v>5</v>
      </c>
      <c r="Z76" s="3">
        <v>5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20</v>
      </c>
      <c r="AQ76" s="3">
        <v>0</v>
      </c>
      <c r="AR76" s="3">
        <v>5</v>
      </c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>
        <f t="shared" si="8"/>
        <v>137</v>
      </c>
      <c r="CE76" s="3">
        <f t="shared" si="9"/>
        <v>74</v>
      </c>
      <c r="CF76" s="3" t="str">
        <f>VLOOKUP(CE76,'NOVATOS E INTERMEDIOS'!$B$3:$C$103,2,FALSE)</f>
        <v xml:space="preserve">JI DO KWAN </v>
      </c>
      <c r="CG76" s="4">
        <f>VLOOKUP(CF76,'NOVATOS E INTERMEDIOS'!$C$3:$CD$103,2,FALSE)</f>
        <v>5.9999855699999998</v>
      </c>
    </row>
    <row r="77" spans="1:85" x14ac:dyDescent="0.3">
      <c r="A77">
        <v>-7.5000000000000002E-7</v>
      </c>
      <c r="B77">
        <f t="shared" si="6"/>
        <v>38</v>
      </c>
      <c r="C77" s="18" t="s">
        <v>8</v>
      </c>
      <c r="D77" s="4">
        <f t="shared" si="7"/>
        <v>40.999942249999997</v>
      </c>
      <c r="E77" s="3">
        <v>0</v>
      </c>
      <c r="F77" s="3">
        <v>6</v>
      </c>
      <c r="G77" s="3">
        <v>5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7</v>
      </c>
      <c r="T77" s="3">
        <v>0</v>
      </c>
      <c r="U77" s="3">
        <v>0</v>
      </c>
      <c r="V77" s="3">
        <v>0</v>
      </c>
      <c r="W77" s="3">
        <v>0</v>
      </c>
      <c r="X77" s="3">
        <v>6</v>
      </c>
      <c r="Y77" s="3">
        <v>5</v>
      </c>
      <c r="Z77" s="3">
        <v>5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7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>
        <f t="shared" si="8"/>
        <v>41</v>
      </c>
      <c r="CE77" s="3">
        <f t="shared" si="9"/>
        <v>75</v>
      </c>
      <c r="CF77" s="3" t="str">
        <f>VLOOKUP(CE77,'NOVATOS E INTERMEDIOS'!$B$3:$C$103,2,FALSE)</f>
        <v>JR SPORT</v>
      </c>
      <c r="CG77" s="4">
        <f>VLOOKUP(CF77,'NOVATOS E INTERMEDIOS'!$C$3:$CD$103,2,FALSE)</f>
        <v>5.9999840100000004</v>
      </c>
    </row>
    <row r="78" spans="1:85" x14ac:dyDescent="0.3">
      <c r="A78">
        <v>-7.6000000000000003E-7</v>
      </c>
      <c r="B78">
        <f t="shared" si="6"/>
        <v>48</v>
      </c>
      <c r="C78" s="16" t="s">
        <v>79</v>
      </c>
      <c r="D78" s="4">
        <f t="shared" si="7"/>
        <v>26.999940720000001</v>
      </c>
      <c r="E78" s="3">
        <v>0</v>
      </c>
      <c r="F78" s="3">
        <v>8</v>
      </c>
      <c r="G78" s="3">
        <v>5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3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5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6</v>
      </c>
      <c r="AQ78" s="3">
        <v>0</v>
      </c>
      <c r="AR78" s="3">
        <v>0</v>
      </c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>
        <f t="shared" si="8"/>
        <v>27</v>
      </c>
      <c r="CE78" s="3">
        <f t="shared" si="9"/>
        <v>76</v>
      </c>
      <c r="CF78" s="3" t="str">
        <f>VLOOKUP(CE78,'NOVATOS E INTERMEDIOS'!$B$3:$C$103,2,FALSE)</f>
        <v>LITHE BODY</v>
      </c>
      <c r="CG78" s="4">
        <f>VLOOKUP(CF78,'NOVATOS E INTERMEDIOS'!$C$3:$CD$103,2,FALSE)</f>
        <v>5.9999739999999999</v>
      </c>
    </row>
    <row r="79" spans="1:85" x14ac:dyDescent="0.3">
      <c r="A79">
        <v>-7.7000000000000004E-7</v>
      </c>
      <c r="B79">
        <f t="shared" si="6"/>
        <v>22</v>
      </c>
      <c r="C79" s="16" t="s">
        <v>55</v>
      </c>
      <c r="D79" s="4">
        <f t="shared" si="7"/>
        <v>84.999939170000005</v>
      </c>
      <c r="E79" s="3">
        <v>0</v>
      </c>
      <c r="F79" s="3">
        <v>14</v>
      </c>
      <c r="G79" s="3">
        <v>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5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1</v>
      </c>
      <c r="AL79" s="3">
        <v>1</v>
      </c>
      <c r="AM79" s="3">
        <v>25</v>
      </c>
      <c r="AN79" s="3">
        <v>20</v>
      </c>
      <c r="AO79" s="3">
        <v>14</v>
      </c>
      <c r="AP79" s="3">
        <v>0</v>
      </c>
      <c r="AQ79" s="3">
        <v>0</v>
      </c>
      <c r="AR79" s="3">
        <v>0</v>
      </c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>
        <f t="shared" si="8"/>
        <v>85</v>
      </c>
      <c r="CE79" s="3">
        <f t="shared" si="9"/>
        <v>77</v>
      </c>
      <c r="CF79" s="3" t="str">
        <f>VLOOKUP(CE79,'NOVATOS E INTERMEDIOS'!$B$3:$C$103,2,FALSE)</f>
        <v>MIT-TKD</v>
      </c>
      <c r="CG79" s="4">
        <f>VLOOKUP(CF79,'NOVATOS E INTERMEDIOS'!$C$3:$CD$103,2,FALSE)</f>
        <v>4.9999640100000002</v>
      </c>
    </row>
    <row r="80" spans="1:85" x14ac:dyDescent="0.3">
      <c r="A80">
        <v>-7.8000000000000005E-7</v>
      </c>
      <c r="B80">
        <f t="shared" si="6"/>
        <v>54</v>
      </c>
      <c r="C80" s="16" t="s">
        <v>78</v>
      </c>
      <c r="D80" s="4">
        <f t="shared" si="7"/>
        <v>20.999937599999999</v>
      </c>
      <c r="E80" s="3">
        <v>0</v>
      </c>
      <c r="F80" s="3">
        <v>10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5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6</v>
      </c>
      <c r="AQ80" s="3">
        <v>0</v>
      </c>
      <c r="AR80" s="3">
        <v>0</v>
      </c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>
        <f t="shared" si="8"/>
        <v>21</v>
      </c>
      <c r="CE80" s="3">
        <f t="shared" si="9"/>
        <v>78</v>
      </c>
      <c r="CF80" s="3" t="str">
        <f>VLOOKUP(CE80,'NOVATOS E INTERMEDIOS'!$B$3:$C$103,2,FALSE)</f>
        <v>CONDOR</v>
      </c>
      <c r="CG80" s="4">
        <f>VLOOKUP(CF80,'NOVATOS E INTERMEDIOS'!$C$3:$CD$103,2,FALSE)</f>
        <v>3.9999990099999998</v>
      </c>
    </row>
    <row r="81" spans="1:85" x14ac:dyDescent="0.3">
      <c r="A81">
        <v>-7.8999999999999995E-7</v>
      </c>
      <c r="B81">
        <f t="shared" si="6"/>
        <v>28</v>
      </c>
      <c r="C81" s="16" t="s">
        <v>66</v>
      </c>
      <c r="D81" s="4">
        <f t="shared" si="7"/>
        <v>58.999936009999999</v>
      </c>
      <c r="E81" s="3">
        <v>0</v>
      </c>
      <c r="F81" s="3">
        <v>24</v>
      </c>
      <c r="G81" s="3">
        <v>5</v>
      </c>
      <c r="H81" s="3">
        <v>0</v>
      </c>
      <c r="I81" s="3">
        <v>0</v>
      </c>
      <c r="J81" s="3">
        <v>0</v>
      </c>
      <c r="K81" s="3">
        <v>20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5</v>
      </c>
      <c r="X81" s="3">
        <v>0</v>
      </c>
      <c r="Y81" s="3">
        <v>0</v>
      </c>
      <c r="Z81" s="3">
        <v>5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>
        <f t="shared" si="8"/>
        <v>59</v>
      </c>
      <c r="CE81" s="3">
        <f t="shared" si="9"/>
        <v>79</v>
      </c>
      <c r="CF81" s="3" t="str">
        <f>VLOOKUP(CE81,'NOVATOS E INTERMEDIOS'!$B$3:$C$103,2,FALSE)</f>
        <v>MICHAY DO</v>
      </c>
      <c r="CG81" s="4">
        <f>VLOOKUP(CF81,'NOVATOS E INTERMEDIOS'!$C$3:$CD$103,2,FALSE)</f>
        <v>3.9999663700000001</v>
      </c>
    </row>
    <row r="82" spans="1:85" x14ac:dyDescent="0.3">
      <c r="A82">
        <v>-7.9999999999999996E-7</v>
      </c>
      <c r="B82">
        <f t="shared" si="6"/>
        <v>82</v>
      </c>
      <c r="C82" s="16" t="s">
        <v>11</v>
      </c>
      <c r="D82" s="4">
        <f t="shared" si="7"/>
        <v>3.9999343999999999</v>
      </c>
      <c r="E82" s="3">
        <v>4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>
        <f t="shared" si="8"/>
        <v>4</v>
      </c>
      <c r="CE82" s="3">
        <f t="shared" si="9"/>
        <v>80</v>
      </c>
      <c r="CF82" s="3" t="str">
        <f>VLOOKUP(CE82,'NOVATOS E INTERMEDIOS'!$B$3:$C$103,2,FALSE)</f>
        <v>PIONEROS MEJIA</v>
      </c>
      <c r="CG82" s="4">
        <f>VLOOKUP(CF82,'NOVATOS E INTERMEDIOS'!$C$3:$CD$103,2,FALSE)</f>
        <v>3.9999590500000002</v>
      </c>
    </row>
    <row r="83" spans="1:85" x14ac:dyDescent="0.3">
      <c r="A83">
        <v>-8.0999999999999997E-7</v>
      </c>
      <c r="B83">
        <f t="shared" si="6"/>
        <v>30</v>
      </c>
      <c r="C83" s="16" t="s">
        <v>43</v>
      </c>
      <c r="D83" s="4">
        <f t="shared" si="7"/>
        <v>55.999932770000001</v>
      </c>
      <c r="E83" s="3">
        <v>4</v>
      </c>
      <c r="F83" s="3">
        <v>12</v>
      </c>
      <c r="G83" s="3">
        <v>5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5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3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22</v>
      </c>
      <c r="AQ83" s="3">
        <v>0</v>
      </c>
      <c r="AR83" s="3">
        <v>5</v>
      </c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>
        <f t="shared" si="8"/>
        <v>56</v>
      </c>
      <c r="CE83" s="3">
        <f t="shared" si="9"/>
        <v>81</v>
      </c>
      <c r="CF83" s="3" t="str">
        <f>VLOOKUP(CE83,'NOVATOS E INTERMEDIOS'!$B$3:$C$103,2,FALSE)</f>
        <v>RENACER</v>
      </c>
      <c r="CG83" s="4">
        <f>VLOOKUP(CF83,'NOVATOS E INTERMEDIOS'!$C$3:$CD$103,2,FALSE)</f>
        <v>3.9999537699999999</v>
      </c>
    </row>
    <row r="84" spans="1:85" x14ac:dyDescent="0.3">
      <c r="A84">
        <v>-8.1999999999999998E-7</v>
      </c>
      <c r="B84">
        <f t="shared" si="6"/>
        <v>65</v>
      </c>
      <c r="C84" s="16" t="s">
        <v>54</v>
      </c>
      <c r="D84" s="15">
        <f t="shared" si="7"/>
        <v>12.999931119999999</v>
      </c>
      <c r="E84" s="10">
        <v>0</v>
      </c>
      <c r="F84" s="10">
        <v>10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1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3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2</v>
      </c>
      <c r="AQ84" s="3">
        <v>0</v>
      </c>
      <c r="AR84" s="10">
        <v>0</v>
      </c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>
        <f t="shared" si="8"/>
        <v>13</v>
      </c>
      <c r="CE84" s="3">
        <f t="shared" si="9"/>
        <v>82</v>
      </c>
      <c r="CF84" s="3" t="str">
        <f>VLOOKUP(CE84,'NOVATOS E INTERMEDIOS'!$B$3:$C$103,2,FALSE)</f>
        <v>TAE KINGS</v>
      </c>
      <c r="CG84" s="4">
        <f>VLOOKUP(CF84,'NOVATOS E INTERMEDIOS'!$C$3:$CD$103,2,FALSE)</f>
        <v>3.9999343999999999</v>
      </c>
    </row>
    <row r="85" spans="1:85" ht="28.2" x14ac:dyDescent="0.3">
      <c r="A85">
        <v>-8.2999999999999999E-7</v>
      </c>
      <c r="B85">
        <f t="shared" si="6"/>
        <v>17</v>
      </c>
      <c r="C85" s="16" t="s">
        <v>53</v>
      </c>
      <c r="D85" s="15">
        <f t="shared" si="7"/>
        <v>108.99992945</v>
      </c>
      <c r="E85" s="10">
        <v>0</v>
      </c>
      <c r="F85" s="10">
        <v>34</v>
      </c>
      <c r="G85" s="10">
        <v>5</v>
      </c>
      <c r="H85" s="10">
        <v>11</v>
      </c>
      <c r="I85" s="10">
        <v>0</v>
      </c>
      <c r="J85" s="10">
        <v>0</v>
      </c>
      <c r="K85" s="10">
        <v>0</v>
      </c>
      <c r="L85" s="10">
        <v>0</v>
      </c>
      <c r="M85" s="10">
        <v>20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3">
        <v>0</v>
      </c>
      <c r="W85" s="10">
        <v>0</v>
      </c>
      <c r="X85" s="10">
        <v>0</v>
      </c>
      <c r="Y85" s="10">
        <v>0</v>
      </c>
      <c r="Z85" s="10">
        <v>5</v>
      </c>
      <c r="AA85" s="10">
        <v>0</v>
      </c>
      <c r="AB85" s="10">
        <v>0</v>
      </c>
      <c r="AC85" s="10">
        <v>14</v>
      </c>
      <c r="AD85" s="10">
        <v>0</v>
      </c>
      <c r="AE85" s="10">
        <v>0</v>
      </c>
      <c r="AF85" s="10">
        <v>0</v>
      </c>
      <c r="AG85" s="10">
        <v>0</v>
      </c>
      <c r="AH85" s="10">
        <v>20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3">
        <v>0</v>
      </c>
      <c r="AR85" s="10">
        <v>0</v>
      </c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>
        <f t="shared" si="8"/>
        <v>109</v>
      </c>
      <c r="CE85" s="3">
        <f t="shared" si="9"/>
        <v>83</v>
      </c>
      <c r="CF85" s="3" t="str">
        <f>VLOOKUP(CE85,'NOVATOS E INTERMEDIOS'!$B$3:$C$103,2,FALSE)</f>
        <v>TAEKWONDO JITAE</v>
      </c>
      <c r="CG85" s="4">
        <f>VLOOKUP(CF85,'NOVATOS E INTERMEDIOS'!$C$3:$CD$103,2,FALSE)</f>
        <v>3.9999277599999998</v>
      </c>
    </row>
    <row r="86" spans="1:85" x14ac:dyDescent="0.3">
      <c r="A86">
        <v>-8.4E-7</v>
      </c>
      <c r="B86">
        <f t="shared" si="6"/>
        <v>83</v>
      </c>
      <c r="C86" s="16" t="s">
        <v>72</v>
      </c>
      <c r="D86" s="15">
        <f t="shared" si="7"/>
        <v>3.9999277599999998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3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4</v>
      </c>
      <c r="AQ86" s="3">
        <v>0</v>
      </c>
      <c r="AR86" s="10">
        <v>0</v>
      </c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>
        <f t="shared" si="8"/>
        <v>4</v>
      </c>
      <c r="CE86" s="3">
        <f t="shared" si="9"/>
        <v>84</v>
      </c>
      <c r="CF86" s="3" t="str">
        <f>VLOOKUP(CE86,'NOVATOS E INTERMEDIOS'!$B$3:$C$103,2,FALSE)</f>
        <v>TEKKEN</v>
      </c>
      <c r="CG86" s="4">
        <f>VLOOKUP(CF86,'NOVATOS E INTERMEDIOS'!$C$3:$CD$103,2,FALSE)</f>
        <v>3.9999190100000002</v>
      </c>
    </row>
    <row r="87" spans="1:85" x14ac:dyDescent="0.3">
      <c r="A87">
        <v>-8.5000000000000001E-7</v>
      </c>
      <c r="B87">
        <f t="shared" si="6"/>
        <v>52</v>
      </c>
      <c r="C87" s="16" t="s">
        <v>73</v>
      </c>
      <c r="D87" s="15">
        <f t="shared" si="7"/>
        <v>21.999926049999999</v>
      </c>
      <c r="E87" s="10">
        <v>0</v>
      </c>
      <c r="F87" s="10">
        <v>4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3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14</v>
      </c>
      <c r="AO87" s="10">
        <v>0</v>
      </c>
      <c r="AP87" s="10">
        <v>4</v>
      </c>
      <c r="AQ87" s="3">
        <v>0</v>
      </c>
      <c r="AR87" s="10">
        <v>0</v>
      </c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>
        <f t="shared" si="8"/>
        <v>22</v>
      </c>
      <c r="CE87" s="3">
        <f t="shared" si="9"/>
        <v>85</v>
      </c>
      <c r="CF87" s="3" t="str">
        <f>VLOOKUP(CE87,'NOVATOS E INTERMEDIOS'!$B$3:$C$103,2,FALSE)</f>
        <v>CLUB MIKIDO</v>
      </c>
      <c r="CG87" s="4">
        <f>VLOOKUP(CF87,'NOVATOS E INTERMEDIOS'!$C$3:$CD$103,2,FALSE)</f>
        <v>1.9999988</v>
      </c>
    </row>
    <row r="88" spans="1:85" x14ac:dyDescent="0.3">
      <c r="A88">
        <v>-8.6000000000000002E-7</v>
      </c>
      <c r="B88">
        <f t="shared" si="6"/>
        <v>39</v>
      </c>
      <c r="C88" s="16" t="s">
        <v>106</v>
      </c>
      <c r="D88" s="15">
        <f t="shared" si="7"/>
        <v>38.999924319999998</v>
      </c>
      <c r="E88" s="10">
        <v>0</v>
      </c>
      <c r="F88" s="10">
        <v>8</v>
      </c>
      <c r="G88" s="10">
        <v>5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7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3">
        <v>0</v>
      </c>
      <c r="W88" s="10">
        <v>0</v>
      </c>
      <c r="X88" s="10">
        <v>0</v>
      </c>
      <c r="Y88" s="10">
        <v>5</v>
      </c>
      <c r="Z88" s="10">
        <v>5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4</v>
      </c>
      <c r="AQ88" s="3">
        <v>0</v>
      </c>
      <c r="AR88" s="10">
        <v>5</v>
      </c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>
        <f t="shared" si="8"/>
        <v>39</v>
      </c>
      <c r="CE88" s="3">
        <f t="shared" si="9"/>
        <v>86</v>
      </c>
      <c r="CF88" s="3" t="str">
        <f>VLOOKUP(CE88,'NOVATOS E INTERMEDIOS'!$B$3:$C$103,2,FALSE)</f>
        <v>DRAGON LEE GYM</v>
      </c>
      <c r="CG88" s="4">
        <f>VLOOKUP(CF88,'NOVATOS E INTERMEDIOS'!$C$3:$CD$103,2,FALSE)</f>
        <v>1.99999517</v>
      </c>
    </row>
    <row r="89" spans="1:85" x14ac:dyDescent="0.3">
      <c r="A89">
        <v>-8.7000000000000003E-7</v>
      </c>
      <c r="B89">
        <f t="shared" si="6"/>
        <v>91</v>
      </c>
      <c r="C89" s="16" t="s">
        <v>101</v>
      </c>
      <c r="D89" s="15">
        <f t="shared" si="7"/>
        <v>1.9999225700000001</v>
      </c>
      <c r="E89" s="10">
        <v>0</v>
      </c>
      <c r="F89" s="10">
        <v>2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3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3">
        <v>0</v>
      </c>
      <c r="AR89" s="10">
        <v>0</v>
      </c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>
        <f t="shared" si="8"/>
        <v>2</v>
      </c>
      <c r="CE89" s="3">
        <f t="shared" si="9"/>
        <v>87</v>
      </c>
      <c r="CF89" s="3" t="str">
        <f>VLOOKUP(CE89,'NOVATOS E INTERMEDIOS'!$B$3:$C$103,2,FALSE)</f>
        <v>LOBOS</v>
      </c>
      <c r="CG89" s="4">
        <f>VLOOKUP(CF89,'NOVATOS E INTERMEDIOS'!$C$3:$CD$103,2,FALSE)</f>
        <v>1.99997297</v>
      </c>
    </row>
    <row r="90" spans="1:85" x14ac:dyDescent="0.3">
      <c r="A90">
        <v>-8.8000000000000004E-7</v>
      </c>
      <c r="B90">
        <f t="shared" si="6"/>
        <v>64</v>
      </c>
      <c r="C90" s="16" t="s">
        <v>17</v>
      </c>
      <c r="D90" s="15">
        <f t="shared" si="7"/>
        <v>13.9999208</v>
      </c>
      <c r="E90" s="10">
        <v>0</v>
      </c>
      <c r="F90" s="10">
        <v>6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3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8</v>
      </c>
      <c r="AQ90" s="3">
        <v>0</v>
      </c>
      <c r="AR90" s="10">
        <v>0</v>
      </c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>
        <f t="shared" si="8"/>
        <v>14</v>
      </c>
      <c r="CE90" s="3">
        <f t="shared" si="9"/>
        <v>88</v>
      </c>
      <c r="CF90" s="3" t="str">
        <f>VLOOKUP(CE90,'NOVATOS E INTERMEDIOS'!$B$3:$C$103,2,FALSE)</f>
        <v>MILENIUM</v>
      </c>
      <c r="CG90" s="4">
        <f>VLOOKUP(CF90,'NOVATOS E INTERMEDIOS'!$C$3:$CD$103,2,FALSE)</f>
        <v>1.99996752</v>
      </c>
    </row>
    <row r="91" spans="1:85" x14ac:dyDescent="0.3">
      <c r="A91">
        <v>-8.8999999999999995E-7</v>
      </c>
      <c r="B91">
        <f t="shared" si="6"/>
        <v>84</v>
      </c>
      <c r="C91" s="16" t="s">
        <v>75</v>
      </c>
      <c r="D91" s="15">
        <f t="shared" si="7"/>
        <v>3.9999190100000002</v>
      </c>
      <c r="E91" s="10">
        <v>0</v>
      </c>
      <c r="F91" s="10">
        <v>4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3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3">
        <v>0</v>
      </c>
      <c r="AR91" s="10">
        <v>0</v>
      </c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>
        <f t="shared" si="8"/>
        <v>4</v>
      </c>
      <c r="CE91" s="3">
        <f t="shared" si="9"/>
        <v>89</v>
      </c>
      <c r="CF91" s="3" t="str">
        <f>VLOOKUP(CE91,'NOVATOS E INTERMEDIOS'!$B$3:$C$103,2,FALSE)</f>
        <v>RED TANAKA</v>
      </c>
      <c r="CG91" s="4">
        <f>VLOOKUP(CF91,'NOVATOS E INTERMEDIOS'!$C$3:$CD$103,2,FALSE)</f>
        <v>1.9999551200000001</v>
      </c>
    </row>
    <row r="92" spans="1:85" x14ac:dyDescent="0.3">
      <c r="A92">
        <v>-8.9999999999999996E-7</v>
      </c>
      <c r="B92">
        <f t="shared" si="6"/>
        <v>6</v>
      </c>
      <c r="C92" s="16" t="s">
        <v>44</v>
      </c>
      <c r="D92" s="15">
        <f t="shared" si="7"/>
        <v>190.9999172</v>
      </c>
      <c r="E92" s="10">
        <v>0</v>
      </c>
      <c r="F92" s="10">
        <v>32</v>
      </c>
      <c r="G92" s="10">
        <v>5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3</v>
      </c>
      <c r="P92" s="10">
        <v>20</v>
      </c>
      <c r="Q92" s="10">
        <v>1</v>
      </c>
      <c r="R92" s="10">
        <v>0</v>
      </c>
      <c r="S92" s="10">
        <v>1</v>
      </c>
      <c r="T92" s="10">
        <v>3</v>
      </c>
      <c r="U92" s="10">
        <v>0</v>
      </c>
      <c r="V92" s="3">
        <v>0</v>
      </c>
      <c r="W92" s="10">
        <v>5</v>
      </c>
      <c r="X92" s="10">
        <v>22</v>
      </c>
      <c r="Y92" s="10">
        <v>5</v>
      </c>
      <c r="Z92" s="10">
        <v>5</v>
      </c>
      <c r="AA92" s="10">
        <v>0</v>
      </c>
      <c r="AB92" s="10">
        <v>0</v>
      </c>
      <c r="AC92" s="10">
        <v>3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20</v>
      </c>
      <c r="AJ92" s="10">
        <v>20</v>
      </c>
      <c r="AK92" s="10">
        <v>0</v>
      </c>
      <c r="AL92" s="10">
        <v>7</v>
      </c>
      <c r="AM92" s="10">
        <v>0</v>
      </c>
      <c r="AN92" s="10">
        <v>0</v>
      </c>
      <c r="AO92" s="10">
        <v>0</v>
      </c>
      <c r="AP92" s="10">
        <v>14</v>
      </c>
      <c r="AQ92" s="3">
        <v>25</v>
      </c>
      <c r="AR92" s="10">
        <v>0</v>
      </c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>
        <f t="shared" si="8"/>
        <v>191</v>
      </c>
      <c r="CE92" s="3">
        <f t="shared" si="9"/>
        <v>90</v>
      </c>
      <c r="CF92" s="3" t="str">
        <f>VLOOKUP(CE92,'NOVATOS E INTERMEDIOS'!$B$3:$C$103,2,FALSE)</f>
        <v>SCORPIUS</v>
      </c>
      <c r="CG92" s="4">
        <f>VLOOKUP(CF92,'NOVATOS E INTERMEDIOS'!$C$3:$CD$103,2,FALSE)</f>
        <v>1.9999452499999999</v>
      </c>
    </row>
    <row r="93" spans="1:85" x14ac:dyDescent="0.3">
      <c r="A93">
        <v>-9.0999999999999997E-7</v>
      </c>
      <c r="B93">
        <f t="shared" si="6"/>
        <v>71</v>
      </c>
      <c r="C93" s="16" t="s">
        <v>45</v>
      </c>
      <c r="D93" s="15">
        <f t="shared" si="7"/>
        <v>6.9999153700000001</v>
      </c>
      <c r="E93" s="10">
        <v>0</v>
      </c>
      <c r="F93" s="10">
        <v>2</v>
      </c>
      <c r="G93" s="10">
        <v>5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3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3">
        <v>0</v>
      </c>
      <c r="AR93" s="10">
        <v>0</v>
      </c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>
        <f t="shared" si="8"/>
        <v>7</v>
      </c>
      <c r="CE93" s="3">
        <f t="shared" si="9"/>
        <v>91</v>
      </c>
      <c r="CF93" s="3" t="str">
        <f>VLOOKUP(CE93,'NOVATOS E INTERMEDIOS'!$B$3:$C$103,2,FALSE)</f>
        <v>TEAM TAUROS TAEKWONDO</v>
      </c>
      <c r="CG93" s="4">
        <f>VLOOKUP(CF93,'NOVATOS E INTERMEDIOS'!$C$3:$CD$103,2,FALSE)</f>
        <v>1.9999225700000001</v>
      </c>
    </row>
    <row r="94" spans="1:85" x14ac:dyDescent="0.3">
      <c r="A94">
        <v>-9.1999999999999998E-7</v>
      </c>
      <c r="B94">
        <f t="shared" si="6"/>
        <v>92</v>
      </c>
      <c r="C94" s="16" t="s">
        <v>12</v>
      </c>
      <c r="D94" s="15">
        <f t="shared" si="7"/>
        <v>1.99991352</v>
      </c>
      <c r="E94" s="10">
        <v>0</v>
      </c>
      <c r="F94" s="10">
        <v>2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3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3">
        <v>0</v>
      </c>
      <c r="AR94" s="10">
        <v>0</v>
      </c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>
        <f t="shared" si="8"/>
        <v>2</v>
      </c>
      <c r="CE94" s="3">
        <f t="shared" si="9"/>
        <v>92</v>
      </c>
      <c r="CF94" s="3" t="str">
        <f>VLOOKUP(CE94,'NOVATOS E INTERMEDIOS'!$B$3:$C$103,2,FALSE)</f>
        <v>UNIVERSAL</v>
      </c>
      <c r="CG94" s="4">
        <f>VLOOKUP(CF94,'NOVATOS E INTERMEDIOS'!$C$3:$CD$103,2,FALSE)</f>
        <v>1.99991352</v>
      </c>
    </row>
    <row r="95" spans="1:85" ht="28.2" x14ac:dyDescent="0.3">
      <c r="A95">
        <v>-9.2999999999999999E-7</v>
      </c>
      <c r="B95">
        <f t="shared" si="6"/>
        <v>59</v>
      </c>
      <c r="C95" s="16" t="s">
        <v>27</v>
      </c>
      <c r="D95" s="15">
        <f t="shared" si="7"/>
        <v>16.999911650000001</v>
      </c>
      <c r="E95" s="10">
        <v>0</v>
      </c>
      <c r="F95" s="10">
        <v>12</v>
      </c>
      <c r="G95" s="10">
        <v>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3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3">
        <v>0</v>
      </c>
      <c r="AR95" s="10">
        <v>0</v>
      </c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>
        <f t="shared" si="8"/>
        <v>17</v>
      </c>
      <c r="CE95" s="3">
        <f t="shared" si="9"/>
        <v>93</v>
      </c>
      <c r="CF95" s="3" t="str">
        <f>VLOOKUP(CE95,'NOVATOS E INTERMEDIOS'!$B$3:$C$103,2,FALSE)</f>
        <v>VEMON</v>
      </c>
      <c r="CG95" s="4">
        <f>VLOOKUP(CF95,'NOVATOS E INTERMEDIOS'!$C$3:$CD$103,2,FALSE)</f>
        <v>1.9999039700000001</v>
      </c>
    </row>
    <row r="96" spans="1:85" x14ac:dyDescent="0.3">
      <c r="A96">
        <v>-9.4E-7</v>
      </c>
      <c r="B96">
        <f t="shared" si="6"/>
        <v>98</v>
      </c>
      <c r="C96" s="16" t="s">
        <v>85</v>
      </c>
      <c r="D96" s="15">
        <f t="shared" si="7"/>
        <v>-9.0240000000000003E-5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3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3">
        <v>0</v>
      </c>
      <c r="AR96" s="10">
        <v>0</v>
      </c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>
        <f t="shared" si="8"/>
        <v>0</v>
      </c>
      <c r="CE96" s="3">
        <f t="shared" si="9"/>
        <v>94</v>
      </c>
      <c r="CF96" s="3" t="str">
        <f>VLOOKUP(CE96,'NOVATOS E INTERMEDIOS'!$B$3:$C$103,2,FALSE)</f>
        <v>VILL GYM</v>
      </c>
      <c r="CG96" s="4">
        <f>VLOOKUP(CF96,'NOVATOS E INTERMEDIOS'!$C$3:$CD$103,2,FALSE)</f>
        <v>1.9999020000000001</v>
      </c>
    </row>
    <row r="97" spans="1:85" x14ac:dyDescent="0.3">
      <c r="A97">
        <v>-9.5000000000000001E-7</v>
      </c>
      <c r="B97">
        <f t="shared" si="6"/>
        <v>60</v>
      </c>
      <c r="C97" s="16" t="s">
        <v>108</v>
      </c>
      <c r="D97" s="15">
        <f t="shared" si="7"/>
        <v>16.99990785</v>
      </c>
      <c r="E97" s="10">
        <v>0</v>
      </c>
      <c r="F97" s="10">
        <v>0</v>
      </c>
      <c r="G97" s="10">
        <v>5</v>
      </c>
      <c r="H97" s="10">
        <v>0</v>
      </c>
      <c r="I97" s="10">
        <v>0</v>
      </c>
      <c r="J97" s="10">
        <v>0</v>
      </c>
      <c r="K97" s="21">
        <v>1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3">
        <v>0</v>
      </c>
      <c r="W97" s="10">
        <v>0</v>
      </c>
      <c r="X97" s="10">
        <v>0</v>
      </c>
      <c r="Y97" s="10">
        <v>5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3</v>
      </c>
      <c r="AK97" s="10">
        <v>0</v>
      </c>
      <c r="AL97" s="10">
        <v>0</v>
      </c>
      <c r="AM97" s="10">
        <v>0</v>
      </c>
      <c r="AN97" s="10">
        <v>0</v>
      </c>
      <c r="AO97" s="10">
        <v>3</v>
      </c>
      <c r="AP97" s="10">
        <v>0</v>
      </c>
      <c r="AQ97" s="3">
        <v>0</v>
      </c>
      <c r="AR97" s="10">
        <v>0</v>
      </c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>
        <f t="shared" si="8"/>
        <v>17</v>
      </c>
      <c r="CE97" s="3">
        <f t="shared" si="9"/>
        <v>95</v>
      </c>
      <c r="CF97" s="3" t="str">
        <f>VLOOKUP(CE97,'NOVATOS E INTERMEDIOS'!$B$3:$C$103,2,FALSE)</f>
        <v>CHEN HUU</v>
      </c>
      <c r="CG97" s="4">
        <f>VLOOKUP(CF97,'NOVATOS E INTERMEDIOS'!$C$3:$CD$103,2,FALSE)</f>
        <v>-1.4300000000000001E-6</v>
      </c>
    </row>
    <row r="98" spans="1:85" x14ac:dyDescent="0.3">
      <c r="A98">
        <v>-9.5999999999999991E-7</v>
      </c>
      <c r="B98">
        <f t="shared" si="6"/>
        <v>99</v>
      </c>
      <c r="C98" s="16" t="s">
        <v>77</v>
      </c>
      <c r="D98" s="15">
        <f t="shared" ref="D98:D101" si="10">CD98+A98*ROW()</f>
        <v>-9.4079999999999994E-5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3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3">
        <v>0</v>
      </c>
      <c r="AR98" s="10">
        <v>0</v>
      </c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>
        <f t="shared" si="8"/>
        <v>0</v>
      </c>
      <c r="CE98" s="3">
        <f t="shared" si="9"/>
        <v>96</v>
      </c>
      <c r="CF98" s="3" t="str">
        <f>VLOOKUP(CE98,'NOVATOS E INTERMEDIOS'!$B$3:$C$103,2,FALSE)</f>
        <v>GOYANG - IDEUL</v>
      </c>
      <c r="CG98" s="4">
        <f>VLOOKUP(CF98,'NOVATOS E INTERMEDIOS'!$C$3:$CD$103,2,FALSE)</f>
        <v>-1.023E-5</v>
      </c>
    </row>
    <row r="99" spans="1:85" x14ac:dyDescent="0.3">
      <c r="A99">
        <v>-9.7000000000000003E-7</v>
      </c>
      <c r="B99">
        <f t="shared" si="6"/>
        <v>93</v>
      </c>
      <c r="C99" s="16" t="s">
        <v>76</v>
      </c>
      <c r="D99" s="15">
        <f t="shared" si="10"/>
        <v>1.9999039700000001</v>
      </c>
      <c r="E99" s="10">
        <v>0</v>
      </c>
      <c r="F99" s="10">
        <v>2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3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3">
        <v>0</v>
      </c>
      <c r="AR99" s="10">
        <v>0</v>
      </c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>
        <f t="shared" ref="CD99:CD101" si="11">SUM(E99:CC99)</f>
        <v>2</v>
      </c>
      <c r="CE99" s="3">
        <f t="shared" si="9"/>
        <v>97</v>
      </c>
      <c r="CF99" s="3" t="str">
        <f>VLOOKUP(CE99,'NOVATOS E INTERMEDIOS'!$B$3:$C$103,2,FALSE)</f>
        <v>RIONG TAE</v>
      </c>
      <c r="CG99" s="4">
        <f>VLOOKUP(CF99,'NOVATOS E INTERMEDIOS'!$C$3:$CD$103,2,FALSE)</f>
        <v>-4.7599999999999998E-5</v>
      </c>
    </row>
    <row r="100" spans="1:85" x14ac:dyDescent="0.3">
      <c r="A100">
        <v>-9.7999999999999993E-7</v>
      </c>
      <c r="B100">
        <f t="shared" si="6"/>
        <v>94</v>
      </c>
      <c r="C100" s="16" t="s">
        <v>13</v>
      </c>
      <c r="D100" s="15">
        <f t="shared" si="10"/>
        <v>1.9999020000000001</v>
      </c>
      <c r="E100" s="10">
        <v>0</v>
      </c>
      <c r="F100" s="10">
        <v>2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3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3">
        <v>0</v>
      </c>
      <c r="AR100" s="10">
        <v>0</v>
      </c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>
        <f t="shared" si="11"/>
        <v>2</v>
      </c>
      <c r="CE100" s="3">
        <f t="shared" si="9"/>
        <v>98</v>
      </c>
      <c r="CF100" s="3" t="str">
        <f>VLOOKUP(CE100,'NOVATOS E INTERMEDIOS'!$B$3:$C$103,2,FALSE)</f>
        <v>UNIVERSIDAD  HIMISFERIOS</v>
      </c>
      <c r="CG100" s="4">
        <f>VLOOKUP(CF100,'NOVATOS E INTERMEDIOS'!$C$3:$CD$103,2,FALSE)</f>
        <v>-9.0240000000000003E-5</v>
      </c>
    </row>
    <row r="101" spans="1:85" x14ac:dyDescent="0.3">
      <c r="A101">
        <v>-9.9000000000000005E-7</v>
      </c>
      <c r="B101">
        <f t="shared" si="6"/>
        <v>49</v>
      </c>
      <c r="C101" s="18" t="s">
        <v>47</v>
      </c>
      <c r="D101" s="15">
        <f t="shared" si="10"/>
        <v>24.999900010000001</v>
      </c>
      <c r="E101" s="10">
        <v>0</v>
      </c>
      <c r="F101" s="10">
        <v>6</v>
      </c>
      <c r="G101" s="10">
        <v>5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3">
        <v>0</v>
      </c>
      <c r="W101" s="10">
        <v>5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7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2</v>
      </c>
      <c r="AQ101" s="3">
        <v>0</v>
      </c>
      <c r="AR101" s="10">
        <v>0</v>
      </c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>
        <f t="shared" si="11"/>
        <v>25</v>
      </c>
      <c r="CE101" s="3">
        <f t="shared" si="9"/>
        <v>99</v>
      </c>
      <c r="CF101" s="3" t="str">
        <f>VLOOKUP(CE101,'NOVATOS E INTERMEDIOS'!$B$3:$C$103,2,FALSE)</f>
        <v>VALLE</v>
      </c>
      <c r="CG101" s="4">
        <f>VLOOKUP(CF101,'NOVATOS E INTERMEDIOS'!$C$3:$CD$103,2,FALSE)</f>
        <v>-9.4079999999999994E-5</v>
      </c>
    </row>
    <row r="102" spans="1:85" x14ac:dyDescent="0.3">
      <c r="A102">
        <v>-9.9999999999999995E-7</v>
      </c>
      <c r="B102">
        <f t="shared" si="6"/>
        <v>100</v>
      </c>
      <c r="C102" s="9"/>
      <c r="D102" s="15">
        <f t="shared" si="7"/>
        <v>-1.02E-4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>
        <f t="shared" ref="CD102:CD107" si="12">SUM(E102:CC102)</f>
        <v>0</v>
      </c>
      <c r="CE102" s="3">
        <f t="shared" si="9"/>
        <v>100</v>
      </c>
      <c r="CF102" s="3">
        <f>VLOOKUP(CE102,'NOVATOS E INTERMEDIOS'!$B$3:$C$103,2,FALSE)</f>
        <v>0</v>
      </c>
      <c r="CG102" s="4" t="e">
        <f>VLOOKUP(CF102,'NOVATOS E INTERMEDIOS'!$C$3:$CD$103,2,FALSE)</f>
        <v>#N/A</v>
      </c>
    </row>
    <row r="103" spans="1:85" x14ac:dyDescent="0.3">
      <c r="A103">
        <v>-1.0100000000000001E-6</v>
      </c>
      <c r="B103">
        <f t="shared" si="6"/>
        <v>101</v>
      </c>
      <c r="C103" s="9"/>
      <c r="D103" s="4">
        <f t="shared" si="7"/>
        <v>-1.0403000000000001E-4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>
        <f t="shared" si="12"/>
        <v>0</v>
      </c>
      <c r="CE103" s="3">
        <f t="shared" si="9"/>
        <v>101</v>
      </c>
      <c r="CF103" s="3">
        <f>VLOOKUP(CE103,'NOVATOS E INTERMEDIOS'!$B$3:$C$103,2,FALSE)</f>
        <v>0</v>
      </c>
      <c r="CG103" s="4" t="e">
        <f>VLOOKUP(CF103,'NOVATOS E INTERMEDIOS'!$C$3:$CD$103,2,FALSE)</f>
        <v>#N/A</v>
      </c>
    </row>
    <row r="104" spans="1:85" x14ac:dyDescent="0.3">
      <c r="B104" t="e">
        <f t="shared" si="6"/>
        <v>#N/A</v>
      </c>
      <c r="C104" s="3"/>
      <c r="D104" s="3"/>
      <c r="E104" s="3"/>
      <c r="F104" s="3"/>
      <c r="G104" s="3"/>
      <c r="H104" s="3"/>
      <c r="I104" s="10"/>
      <c r="J104" s="3"/>
      <c r="K104" s="3"/>
      <c r="L104" s="3"/>
      <c r="M104" s="3"/>
      <c r="N104" s="3"/>
      <c r="O104" s="10"/>
      <c r="P104" s="3"/>
      <c r="Q104" s="10"/>
      <c r="R104" s="10"/>
      <c r="S104" s="10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10">
        <f t="shared" si="12"/>
        <v>0</v>
      </c>
      <c r="CE104" s="3"/>
      <c r="CF104" s="3"/>
      <c r="CG104" s="3"/>
    </row>
    <row r="105" spans="1:85" x14ac:dyDescent="0.3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0"/>
      <c r="P105" s="3"/>
      <c r="Q105" s="1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10">
        <f t="shared" si="12"/>
        <v>0</v>
      </c>
      <c r="CE105" s="3"/>
      <c r="CF105" s="3"/>
      <c r="CG105" s="3"/>
    </row>
    <row r="106" spans="1:85" x14ac:dyDescent="0.3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0"/>
      <c r="P106" s="3"/>
      <c r="Q106" s="10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10">
        <f t="shared" si="12"/>
        <v>0</v>
      </c>
      <c r="CE106" s="3"/>
      <c r="CF106" s="3"/>
      <c r="CG106" s="3"/>
    </row>
    <row r="107" spans="1:85" x14ac:dyDescent="0.3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>
        <f t="shared" si="12"/>
        <v>0</v>
      </c>
      <c r="CE107" s="3"/>
      <c r="CF107" s="3"/>
      <c r="CG107" s="3"/>
    </row>
    <row r="108" spans="1:85" x14ac:dyDescent="0.3">
      <c r="AB108" s="12"/>
      <c r="AG108" s="12"/>
      <c r="CD108" s="13"/>
    </row>
    <row r="109" spans="1:85" x14ac:dyDescent="0.3">
      <c r="AG109" s="12"/>
      <c r="CD109" s="13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3"/>
  <sheetViews>
    <sheetView tabSelected="1" zoomScale="89" zoomScaleNormal="89" workbookViewId="0">
      <pane xSplit="4" ySplit="2" topLeftCell="Z3" activePane="bottomRight" state="frozen"/>
      <selection activeCell="B1" sqref="B1"/>
      <selection pane="topRight" activeCell="D1" sqref="D1"/>
      <selection pane="bottomLeft" activeCell="B3" sqref="B3"/>
      <selection pane="bottomRight" activeCell="X26" sqref="X26"/>
    </sheetView>
  </sheetViews>
  <sheetFormatPr baseColWidth="10" defaultColWidth="7.5546875" defaultRowHeight="14.4" x14ac:dyDescent="0.3"/>
  <cols>
    <col min="1" max="2" width="1.109375" customWidth="1"/>
    <col min="3" max="3" width="30.109375" customWidth="1"/>
    <col min="4" max="4" width="0.44140625" hidden="1" customWidth="1"/>
    <col min="5" max="6" width="17.109375" customWidth="1"/>
    <col min="7" max="7" width="15.5546875" customWidth="1"/>
    <col min="8" max="8" width="14.6640625" customWidth="1"/>
    <col min="9" max="11" width="17.44140625" customWidth="1"/>
    <col min="12" max="12" width="17.6640625" customWidth="1"/>
    <col min="13" max="14" width="19" customWidth="1"/>
    <col min="15" max="15" width="15.44140625" customWidth="1"/>
    <col min="16" max="16" width="15.6640625" customWidth="1"/>
    <col min="17" max="17" width="16.44140625" customWidth="1"/>
    <col min="18" max="18" width="17.33203125" customWidth="1"/>
    <col min="19" max="20" width="19.6640625" customWidth="1"/>
    <col min="21" max="21" width="17.109375" customWidth="1"/>
    <col min="22" max="22" width="16.88671875" customWidth="1"/>
    <col min="23" max="23" width="20.109375" customWidth="1"/>
    <col min="24" max="24" width="17.109375" customWidth="1"/>
    <col min="25" max="28" width="15.88671875" customWidth="1"/>
    <col min="29" max="33" width="18.33203125" customWidth="1"/>
    <col min="34" max="34" width="16.109375" customWidth="1"/>
    <col min="35" max="35" width="10.88671875" hidden="1" customWidth="1"/>
    <col min="36" max="36" width="12.5546875" hidden="1" customWidth="1"/>
    <col min="37" max="38" width="12.44140625" hidden="1" customWidth="1"/>
    <col min="39" max="39" width="10.6640625" hidden="1" customWidth="1"/>
    <col min="40" max="41" width="12.5546875" hidden="1" customWidth="1"/>
    <col min="42" max="44" width="10.5546875" hidden="1" customWidth="1"/>
    <col min="45" max="45" width="12.5546875" hidden="1" customWidth="1"/>
    <col min="46" max="46" width="13.88671875" hidden="1" customWidth="1"/>
    <col min="47" max="47" width="12.5546875" hidden="1" customWidth="1"/>
    <col min="48" max="48" width="6.5546875" hidden="1" customWidth="1"/>
    <col min="49" max="49" width="8.5546875" customWidth="1"/>
    <col min="50" max="50" width="11" customWidth="1"/>
    <col min="51" max="51" width="9.44140625" customWidth="1"/>
    <col min="52" max="52" width="9.109375" customWidth="1"/>
  </cols>
  <sheetData>
    <row r="1" spans="1:52" ht="33.6" x14ac:dyDescent="0.65">
      <c r="C1" s="1" t="s">
        <v>102</v>
      </c>
      <c r="E1" s="1"/>
      <c r="F1" s="1"/>
      <c r="G1" s="1"/>
      <c r="H1" s="2"/>
      <c r="I1" s="2"/>
      <c r="J1" s="2"/>
      <c r="K1" s="2"/>
    </row>
    <row r="2" spans="1:52" ht="86.4" x14ac:dyDescent="0.3">
      <c r="C2" s="7" t="s">
        <v>0</v>
      </c>
      <c r="D2" s="3"/>
      <c r="E2" s="5" t="s">
        <v>127</v>
      </c>
      <c r="F2" s="5" t="s">
        <v>128</v>
      </c>
      <c r="G2" s="5" t="s">
        <v>125</v>
      </c>
      <c r="H2" s="5" t="s">
        <v>126</v>
      </c>
      <c r="I2" s="5" t="s">
        <v>130</v>
      </c>
      <c r="J2" s="5" t="s">
        <v>131</v>
      </c>
      <c r="K2" s="5" t="s">
        <v>134</v>
      </c>
      <c r="L2" s="5" t="s">
        <v>135</v>
      </c>
      <c r="M2" s="5" t="s">
        <v>136</v>
      </c>
      <c r="N2" s="5" t="s">
        <v>139</v>
      </c>
      <c r="O2" s="5" t="s">
        <v>137</v>
      </c>
      <c r="P2" s="5" t="s">
        <v>138</v>
      </c>
      <c r="Q2" s="5" t="s">
        <v>141</v>
      </c>
      <c r="R2" s="5" t="s">
        <v>142</v>
      </c>
      <c r="S2" s="5" t="s">
        <v>143</v>
      </c>
      <c r="T2" s="5" t="s">
        <v>160</v>
      </c>
      <c r="U2" s="5" t="s">
        <v>159</v>
      </c>
      <c r="V2" s="5" t="s">
        <v>164</v>
      </c>
      <c r="W2" s="5" t="s">
        <v>165</v>
      </c>
      <c r="X2" s="5" t="s">
        <v>166</v>
      </c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 t="s">
        <v>15</v>
      </c>
      <c r="AX2" s="6" t="s">
        <v>18</v>
      </c>
      <c r="AY2" s="6" t="s">
        <v>0</v>
      </c>
      <c r="AZ2" s="6" t="s">
        <v>19</v>
      </c>
    </row>
    <row r="3" spans="1:52" x14ac:dyDescent="0.3">
      <c r="A3">
        <v>-1E-8</v>
      </c>
      <c r="B3">
        <f t="shared" ref="B3:B34" si="0">_xlfn.RANK.AVG(D3,$D$3:$D$103,0)</f>
        <v>44</v>
      </c>
      <c r="C3" s="16" t="s">
        <v>1</v>
      </c>
      <c r="D3" s="4">
        <f t="shared" ref="D3:D34" si="1">AW3+A3*ROW()</f>
        <v>-3.0000000000000004E-8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>
        <f t="shared" ref="AW3:AW34" si="2">SUM(E3:AV3)</f>
        <v>0</v>
      </c>
      <c r="AX3" s="3">
        <v>1</v>
      </c>
      <c r="AY3" s="3" t="str">
        <f>VLOOKUP(AX3,CLASIFICADOS!$B$3:$C$103,2,FALSE)</f>
        <v>SEUL</v>
      </c>
      <c r="AZ3" s="4">
        <f>VLOOKUP(AY3,CLASIFICADOS!$C$3:$AW$103,2,FALSE)</f>
        <v>171.99994525</v>
      </c>
    </row>
    <row r="4" spans="1:52" x14ac:dyDescent="0.3">
      <c r="A4">
        <v>-2E-8</v>
      </c>
      <c r="B4">
        <f t="shared" si="0"/>
        <v>24</v>
      </c>
      <c r="C4" s="16" t="s">
        <v>20</v>
      </c>
      <c r="D4" s="4">
        <f t="shared" si="1"/>
        <v>15.99999992</v>
      </c>
      <c r="E4" s="3">
        <v>0</v>
      </c>
      <c r="F4" s="3">
        <v>0</v>
      </c>
      <c r="G4" s="3">
        <v>2</v>
      </c>
      <c r="H4" s="3">
        <v>0</v>
      </c>
      <c r="I4" s="3">
        <v>10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4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>
        <f t="shared" si="2"/>
        <v>16</v>
      </c>
      <c r="AX4" s="3">
        <f t="shared" ref="AX4:AX67" si="3">AX3+1</f>
        <v>2</v>
      </c>
      <c r="AY4" s="3" t="str">
        <f>VLOOKUP(AX4,CLASIFICADOS!$B$3:$C$103,2,FALSE)</f>
        <v>DEBAK TKD</v>
      </c>
      <c r="AZ4" s="4">
        <f>VLOOKUP(AY4,CLASIFICADOS!$C$3:$AW$103,2,FALSE)</f>
        <v>161.99999711999999</v>
      </c>
    </row>
    <row r="5" spans="1:52" x14ac:dyDescent="0.3">
      <c r="A5">
        <v>-2.9999999999999997E-8</v>
      </c>
      <c r="B5">
        <f t="shared" si="0"/>
        <v>45</v>
      </c>
      <c r="C5" s="16" t="s">
        <v>48</v>
      </c>
      <c r="D5" s="4">
        <f t="shared" si="1"/>
        <v>-1.4999999999999999E-7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>
        <f t="shared" si="2"/>
        <v>0</v>
      </c>
      <c r="AX5" s="3">
        <f t="shared" si="3"/>
        <v>3</v>
      </c>
      <c r="AY5" s="3" t="str">
        <f>VLOOKUP(AX5,CLASIFICADOS!$B$3:$C$103,2,FALSE)</f>
        <v>MERCENARIOS</v>
      </c>
      <c r="AZ5" s="4">
        <f>VLOOKUP(AY5,CLASIFICADOS!$C$3:$AW$103,2,FALSE)</f>
        <v>125.99996976</v>
      </c>
    </row>
    <row r="6" spans="1:52" x14ac:dyDescent="0.3">
      <c r="A6">
        <v>-4.0000000000000001E-8</v>
      </c>
      <c r="B6">
        <f t="shared" si="0"/>
        <v>14</v>
      </c>
      <c r="C6" s="16" t="s">
        <v>49</v>
      </c>
      <c r="D6" s="4">
        <f t="shared" si="1"/>
        <v>35.999999760000001</v>
      </c>
      <c r="E6" s="3">
        <v>0</v>
      </c>
      <c r="F6" s="3">
        <v>0</v>
      </c>
      <c r="G6" s="3">
        <v>18</v>
      </c>
      <c r="H6" s="3">
        <v>0</v>
      </c>
      <c r="I6" s="3">
        <v>8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4</v>
      </c>
      <c r="R6" s="3">
        <v>0</v>
      </c>
      <c r="S6" s="3">
        <v>0</v>
      </c>
      <c r="T6" s="3">
        <v>6</v>
      </c>
      <c r="U6" s="3">
        <v>0</v>
      </c>
      <c r="V6" s="3">
        <v>0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>
        <f t="shared" si="2"/>
        <v>36</v>
      </c>
      <c r="AX6" s="3">
        <f t="shared" si="3"/>
        <v>4</v>
      </c>
      <c r="AY6" s="3" t="str">
        <f>VLOOKUP(AX6,CLASIFICADOS!$B$3:$C$103,2,FALSE)</f>
        <v>DECIAP</v>
      </c>
      <c r="AZ6" s="4">
        <f>VLOOKUP(AY6,CLASIFICADOS!$C$3:$AW$103,2,FALSE)</f>
        <v>113.99999677</v>
      </c>
    </row>
    <row r="7" spans="1:52" x14ac:dyDescent="0.3">
      <c r="A7">
        <v>-4.9999999999999998E-8</v>
      </c>
      <c r="B7">
        <f t="shared" si="0"/>
        <v>12</v>
      </c>
      <c r="C7" s="16" t="s">
        <v>84</v>
      </c>
      <c r="D7" s="4">
        <f t="shared" si="1"/>
        <v>40.999999649999999</v>
      </c>
      <c r="E7" s="3">
        <v>0</v>
      </c>
      <c r="F7" s="3">
        <v>0</v>
      </c>
      <c r="G7" s="3">
        <v>8</v>
      </c>
      <c r="H7" s="3">
        <v>2</v>
      </c>
      <c r="I7" s="3">
        <v>15</v>
      </c>
      <c r="J7" s="3">
        <v>8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2</v>
      </c>
      <c r="R7" s="3">
        <v>0</v>
      </c>
      <c r="S7" s="3">
        <v>0</v>
      </c>
      <c r="T7" s="3">
        <v>6</v>
      </c>
      <c r="U7" s="3">
        <v>0</v>
      </c>
      <c r="V7" s="3">
        <v>0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>
        <f t="shared" si="2"/>
        <v>41</v>
      </c>
      <c r="AX7" s="3">
        <f t="shared" si="3"/>
        <v>5</v>
      </c>
      <c r="AY7" s="3" t="str">
        <f>VLOOKUP(AX7,CLASIFICADOS!$B$3:$C$103,2,FALSE)</f>
        <v>S.D.CENTRAL</v>
      </c>
      <c r="AZ7" s="4">
        <f>VLOOKUP(AY7,CLASIFICADOS!$C$3:$AW$103,2,FALSE)</f>
        <v>110.99995101</v>
      </c>
    </row>
    <row r="8" spans="1:52" x14ac:dyDescent="0.3">
      <c r="A8">
        <v>-5.9999999999999995E-8</v>
      </c>
      <c r="B8">
        <f t="shared" si="0"/>
        <v>7</v>
      </c>
      <c r="C8" s="16" t="s">
        <v>87</v>
      </c>
      <c r="D8" s="4">
        <f t="shared" si="1"/>
        <v>87.999999520000003</v>
      </c>
      <c r="E8" s="3">
        <v>0</v>
      </c>
      <c r="F8" s="3">
        <v>0</v>
      </c>
      <c r="G8" s="3">
        <v>2</v>
      </c>
      <c r="H8" s="3">
        <v>0</v>
      </c>
      <c r="I8" s="3">
        <v>16</v>
      </c>
      <c r="J8" s="3">
        <v>30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6</v>
      </c>
      <c r="R8" s="3">
        <v>0</v>
      </c>
      <c r="S8" s="3">
        <v>0</v>
      </c>
      <c r="T8" s="3">
        <v>34</v>
      </c>
      <c r="U8" s="3">
        <v>0</v>
      </c>
      <c r="V8" s="3">
        <v>0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>
        <f t="shared" si="2"/>
        <v>88</v>
      </c>
      <c r="AX8" s="3">
        <f t="shared" si="3"/>
        <v>6</v>
      </c>
      <c r="AY8" s="3" t="str">
        <f>VLOOKUP(AX8,CLASIFICADOS!$B$3:$C$103,2,FALSE)</f>
        <v>KORYO</v>
      </c>
      <c r="AZ8" s="4">
        <f>VLOOKUP(AY8,CLASIFICADOS!$C$3:$AW$103,2,FALSE)</f>
        <v>91.999980649999998</v>
      </c>
    </row>
    <row r="9" spans="1:52" x14ac:dyDescent="0.3">
      <c r="A9">
        <v>-7.0000000000000005E-8</v>
      </c>
      <c r="B9">
        <f t="shared" si="0"/>
        <v>46</v>
      </c>
      <c r="C9" s="16" t="s">
        <v>80</v>
      </c>
      <c r="D9" s="4">
        <f t="shared" si="1"/>
        <v>-6.3E-7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>
        <f t="shared" si="2"/>
        <v>0</v>
      </c>
      <c r="AX9" s="3">
        <f t="shared" si="3"/>
        <v>7</v>
      </c>
      <c r="AY9" s="3" t="str">
        <f>VLOOKUP(AX9,CLASIFICADOS!$B$3:$C$103,2,FALSE)</f>
        <v>BORJA´S LIONS</v>
      </c>
      <c r="AZ9" s="4">
        <f>VLOOKUP(AY9,CLASIFICADOS!$C$3:$AW$103,2,FALSE)</f>
        <v>87.999999520000003</v>
      </c>
    </row>
    <row r="10" spans="1:52" x14ac:dyDescent="0.3">
      <c r="A10">
        <v>-8.0000000000000002E-8</v>
      </c>
      <c r="B10">
        <f t="shared" si="0"/>
        <v>47</v>
      </c>
      <c r="C10" s="16" t="s">
        <v>26</v>
      </c>
      <c r="D10" s="4">
        <f t="shared" si="1"/>
        <v>-7.9999999999999996E-7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>
        <f t="shared" si="2"/>
        <v>0</v>
      </c>
      <c r="AX10" s="3">
        <f t="shared" si="3"/>
        <v>8</v>
      </c>
      <c r="AY10" s="3" t="str">
        <f>VLOOKUP(AX10,CLASIFICADOS!$B$3:$C$103,2,FALSE)</f>
        <v>HAN SU</v>
      </c>
      <c r="AZ10" s="4">
        <f>VLOOKUP(AY10,CLASIFICADOS!$C$3:$AW$103,2,FALSE)</f>
        <v>55.999989120000002</v>
      </c>
    </row>
    <row r="11" spans="1:52" x14ac:dyDescent="0.3">
      <c r="A11">
        <v>-8.9999999999999999E-8</v>
      </c>
      <c r="B11">
        <f t="shared" si="0"/>
        <v>48</v>
      </c>
      <c r="C11" s="19" t="s">
        <v>29</v>
      </c>
      <c r="D11" s="4">
        <f t="shared" si="1"/>
        <v>-9.9000000000000005E-7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>
        <f t="shared" si="2"/>
        <v>0</v>
      </c>
      <c r="AX11" s="3">
        <f t="shared" si="3"/>
        <v>9</v>
      </c>
      <c r="AY11" s="3" t="str">
        <f>VLOOKUP(AX11,CLASIFICADOS!$B$3:$C$103,2,FALSE)</f>
        <v>DRACO</v>
      </c>
      <c r="AZ11" s="4">
        <f>VLOOKUP(AY11,CLASIFICADOS!$C$3:$AW$103,2,FALSE)</f>
        <v>54.999996009999997</v>
      </c>
    </row>
    <row r="12" spans="1:52" x14ac:dyDescent="0.3">
      <c r="A12">
        <v>-9.9999999999999995E-8</v>
      </c>
      <c r="B12">
        <f t="shared" si="0"/>
        <v>49</v>
      </c>
      <c r="C12" s="19" t="s">
        <v>88</v>
      </c>
      <c r="D12" s="4">
        <f t="shared" si="1"/>
        <v>-1.1999999999999999E-6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>
        <f t="shared" si="2"/>
        <v>0</v>
      </c>
      <c r="AX12" s="3">
        <f t="shared" si="3"/>
        <v>10</v>
      </c>
      <c r="AY12" s="3" t="str">
        <f>VLOOKUP(AX12,CLASIFICADOS!$B$3:$C$103,2,FALSE)</f>
        <v>YONG TIGER</v>
      </c>
      <c r="AZ12" s="4">
        <f>VLOOKUP(AY12,CLASIFICADOS!$C$3:$AW$103,2,FALSE)</f>
        <v>54.999903969999998</v>
      </c>
    </row>
    <row r="13" spans="1:52" x14ac:dyDescent="0.3">
      <c r="A13">
        <v>-1.1000000000000001E-7</v>
      </c>
      <c r="B13">
        <f t="shared" si="0"/>
        <v>50</v>
      </c>
      <c r="C13" s="19" t="s">
        <v>25</v>
      </c>
      <c r="D13" s="4">
        <f t="shared" si="1"/>
        <v>-1.4300000000000001E-6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10">
        <v>0</v>
      </c>
      <c r="L13" s="3">
        <v>0</v>
      </c>
      <c r="M13" s="3">
        <v>0</v>
      </c>
      <c r="N13" s="3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3">
        <v>0</v>
      </c>
      <c r="V13" s="10">
        <v>0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>
        <f t="shared" si="2"/>
        <v>0</v>
      </c>
      <c r="AX13" s="3">
        <f t="shared" si="3"/>
        <v>11</v>
      </c>
      <c r="AY13" s="3" t="str">
        <f>VLOOKUP(AX13,CLASIFICADOS!$B$3:$C$103,2,FALSE)</f>
        <v>KO AMERICA</v>
      </c>
      <c r="AZ13" s="4">
        <f>VLOOKUP(AY13,CLASIFICADOS!$C$3:$AW$103,2,FALSE)</f>
        <v>42.999982369999998</v>
      </c>
    </row>
    <row r="14" spans="1:52" x14ac:dyDescent="0.3">
      <c r="A14">
        <v>-1.1999999999999999E-7</v>
      </c>
      <c r="B14">
        <f t="shared" si="0"/>
        <v>51</v>
      </c>
      <c r="C14" s="18" t="s">
        <v>90</v>
      </c>
      <c r="D14" s="4">
        <f t="shared" si="1"/>
        <v>-1.6799999999999998E-6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>
        <f t="shared" si="2"/>
        <v>0</v>
      </c>
      <c r="AX14" s="3">
        <f t="shared" si="3"/>
        <v>12</v>
      </c>
      <c r="AY14" s="3" t="str">
        <f>VLOOKUP(AX14,CLASIFICADOS!$B$3:$C$103,2,FALSE)</f>
        <v>BAS PANTHER</v>
      </c>
      <c r="AZ14" s="4">
        <f>VLOOKUP(AY14,CLASIFICADOS!$C$3:$AW$103,2,FALSE)</f>
        <v>40.999999649999999</v>
      </c>
    </row>
    <row r="15" spans="1:52" x14ac:dyDescent="0.3">
      <c r="A15">
        <v>-1.3E-7</v>
      </c>
      <c r="B15">
        <f t="shared" si="0"/>
        <v>52</v>
      </c>
      <c r="C15" s="19" t="s">
        <v>24</v>
      </c>
      <c r="D15" s="4">
        <f t="shared" si="1"/>
        <v>-1.95E-6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>
        <f t="shared" si="2"/>
        <v>0</v>
      </c>
      <c r="AX15" s="3">
        <f t="shared" si="3"/>
        <v>13</v>
      </c>
      <c r="AY15" s="3" t="str">
        <f>VLOOKUP(AX15,CLASIFICADOS!$B$3:$C$103,2,FALSE)</f>
        <v>TAEKWONDO TRAINING CENTER</v>
      </c>
      <c r="AZ15" s="4">
        <f>VLOOKUP(AY15,CLASIFICADOS!$C$3:$AW$103,2,FALSE)</f>
        <v>37.999931119999999</v>
      </c>
    </row>
    <row r="16" spans="1:52" x14ac:dyDescent="0.3">
      <c r="A16">
        <v>-1.4000000000000001E-7</v>
      </c>
      <c r="B16">
        <f t="shared" si="0"/>
        <v>20</v>
      </c>
      <c r="C16" s="19" t="s">
        <v>81</v>
      </c>
      <c r="D16" s="4">
        <f t="shared" si="1"/>
        <v>21.999997759999999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10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12</v>
      </c>
      <c r="V16" s="3">
        <v>0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>
        <f t="shared" si="2"/>
        <v>22</v>
      </c>
      <c r="AX16" s="3">
        <f t="shared" si="3"/>
        <v>14</v>
      </c>
      <c r="AY16" s="3" t="str">
        <f>VLOOKUP(AX16,CLASIFICADOS!$B$3:$C$103,2,FALSE)</f>
        <v>BAEKJUL BG</v>
      </c>
      <c r="AZ16" s="4">
        <f>VLOOKUP(AY16,CLASIFICADOS!$C$3:$AW$103,2,FALSE)</f>
        <v>35.999999760000001</v>
      </c>
    </row>
    <row r="17" spans="1:52" x14ac:dyDescent="0.3">
      <c r="A17">
        <v>-1.4999999999999999E-7</v>
      </c>
      <c r="B17">
        <f t="shared" si="0"/>
        <v>35</v>
      </c>
      <c r="C17" s="18" t="s">
        <v>89</v>
      </c>
      <c r="D17" s="4">
        <f t="shared" si="1"/>
        <v>1.99999745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2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>
        <f t="shared" si="2"/>
        <v>2</v>
      </c>
      <c r="AX17" s="3">
        <f t="shared" si="3"/>
        <v>15</v>
      </c>
      <c r="AY17" s="3" t="str">
        <f>VLOOKUP(AX17,CLASIFICADOS!$B$3:$C$103,2,FALSE)</f>
        <v>ILYOP MP</v>
      </c>
      <c r="AZ17" s="4">
        <f>VLOOKUP(AY17,CLASIFICADOS!$C$3:$AW$103,2,FALSE)</f>
        <v>35.999987050000001</v>
      </c>
    </row>
    <row r="18" spans="1:52" x14ac:dyDescent="0.3">
      <c r="A18">
        <v>-1.6E-7</v>
      </c>
      <c r="B18">
        <f t="shared" si="0"/>
        <v>2</v>
      </c>
      <c r="C18" s="16" t="s">
        <v>68</v>
      </c>
      <c r="D18" s="4">
        <f t="shared" si="1"/>
        <v>161.99999711999999</v>
      </c>
      <c r="E18" s="3">
        <v>0</v>
      </c>
      <c r="F18" s="3">
        <v>6</v>
      </c>
      <c r="G18" s="3">
        <v>10</v>
      </c>
      <c r="H18" s="3">
        <v>14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17</v>
      </c>
      <c r="O18" s="3">
        <v>8</v>
      </c>
      <c r="P18" s="3">
        <v>0</v>
      </c>
      <c r="Q18" s="3">
        <v>10</v>
      </c>
      <c r="R18" s="3">
        <v>0</v>
      </c>
      <c r="S18" s="3">
        <v>85</v>
      </c>
      <c r="T18" s="3">
        <v>12</v>
      </c>
      <c r="U18" s="3">
        <v>0</v>
      </c>
      <c r="V18" s="3">
        <v>0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>
        <f t="shared" si="2"/>
        <v>162</v>
      </c>
      <c r="AX18" s="3">
        <f t="shared" si="3"/>
        <v>16</v>
      </c>
      <c r="AY18" s="3" t="str">
        <f>VLOOKUP(AX18,CLASIFICADOS!$B$3:$C$103,2,FALSE)</f>
        <v>ROJAS  IRON FIRST</v>
      </c>
      <c r="AZ18" s="4">
        <f>VLOOKUP(AY18,CLASIFICADOS!$C$3:$AW$103,2,FALSE)</f>
        <v>35.999952399999998</v>
      </c>
    </row>
    <row r="19" spans="1:52" x14ac:dyDescent="0.3">
      <c r="A19">
        <v>-1.6999999999999999E-7</v>
      </c>
      <c r="B19">
        <f t="shared" si="0"/>
        <v>4</v>
      </c>
      <c r="C19" s="16" t="s">
        <v>67</v>
      </c>
      <c r="D19" s="4">
        <f t="shared" si="1"/>
        <v>113.99999677</v>
      </c>
      <c r="E19" s="3">
        <v>0</v>
      </c>
      <c r="F19" s="3">
        <v>0</v>
      </c>
      <c r="G19" s="3">
        <v>4</v>
      </c>
      <c r="H19" s="3">
        <v>6</v>
      </c>
      <c r="I19" s="3">
        <v>14</v>
      </c>
      <c r="J19" s="3">
        <v>8</v>
      </c>
      <c r="K19" s="3">
        <v>12</v>
      </c>
      <c r="L19" s="3">
        <v>0</v>
      </c>
      <c r="M19" s="3">
        <v>3</v>
      </c>
      <c r="N19" s="3">
        <v>0</v>
      </c>
      <c r="O19" s="3">
        <v>7</v>
      </c>
      <c r="P19" s="3">
        <v>30</v>
      </c>
      <c r="Q19" s="3">
        <v>2</v>
      </c>
      <c r="R19" s="3">
        <v>0</v>
      </c>
      <c r="S19" s="3">
        <v>0</v>
      </c>
      <c r="T19" s="3">
        <v>6</v>
      </c>
      <c r="U19" s="3">
        <v>12</v>
      </c>
      <c r="V19" s="3">
        <v>10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>
        <f t="shared" si="2"/>
        <v>114</v>
      </c>
      <c r="AX19" s="3">
        <f t="shared" si="3"/>
        <v>17</v>
      </c>
      <c r="AY19" s="3" t="str">
        <f>VLOOKUP(AX19,CLASIFICADOS!$B$3:$C$103,2,FALSE)</f>
        <v>TAE SHO KU</v>
      </c>
      <c r="AZ19" s="4">
        <f>VLOOKUP(AY19,CLASIFICADOS!$C$3:$AW$103,2,FALSE)</f>
        <v>26.999934400000001</v>
      </c>
    </row>
    <row r="20" spans="1:52" x14ac:dyDescent="0.3">
      <c r="A20">
        <v>-1.8E-7</v>
      </c>
      <c r="B20">
        <f t="shared" si="0"/>
        <v>36</v>
      </c>
      <c r="C20" s="16" t="s">
        <v>56</v>
      </c>
      <c r="D20" s="4">
        <f t="shared" si="1"/>
        <v>1.9999963999999999</v>
      </c>
      <c r="E20" s="3">
        <v>0</v>
      </c>
      <c r="F20" s="3">
        <v>0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>
        <f t="shared" si="2"/>
        <v>2</v>
      </c>
      <c r="AX20" s="3">
        <f t="shared" si="3"/>
        <v>18</v>
      </c>
      <c r="AY20" s="3" t="str">
        <f>VLOOKUP(AX20,CLASIFICADOS!$B$3:$C$103,2,FALSE)</f>
        <v>ECUACUBA</v>
      </c>
      <c r="AZ20" s="4">
        <f>VLOOKUP(AY20,CLASIFICADOS!$C$3:$AW$103,2,FALSE)</f>
        <v>25.99999472</v>
      </c>
    </row>
    <row r="21" spans="1:52" x14ac:dyDescent="0.3">
      <c r="A21">
        <v>-1.9000000000000001E-7</v>
      </c>
      <c r="B21">
        <f t="shared" si="0"/>
        <v>9</v>
      </c>
      <c r="C21" s="19" t="s">
        <v>30</v>
      </c>
      <c r="D21" s="4">
        <f t="shared" si="1"/>
        <v>54.999996009999997</v>
      </c>
      <c r="E21" s="3">
        <v>0</v>
      </c>
      <c r="F21" s="3">
        <v>0</v>
      </c>
      <c r="G21" s="3">
        <v>8</v>
      </c>
      <c r="H21" s="3">
        <v>0</v>
      </c>
      <c r="I21" s="3">
        <v>0</v>
      </c>
      <c r="J21" s="3">
        <v>19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4</v>
      </c>
      <c r="R21" s="3">
        <v>0</v>
      </c>
      <c r="S21" s="3">
        <v>0</v>
      </c>
      <c r="T21" s="3">
        <v>24</v>
      </c>
      <c r="U21" s="3">
        <v>0</v>
      </c>
      <c r="V21" s="3">
        <v>0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>
        <f t="shared" si="2"/>
        <v>55</v>
      </c>
      <c r="AX21" s="3">
        <f t="shared" si="3"/>
        <v>19</v>
      </c>
      <c r="AY21" s="3" t="str">
        <f>VLOOKUP(AX21,CLASIFICADOS!$B$3:$C$103,2,FALSE)</f>
        <v>SIM JANG TEAM</v>
      </c>
      <c r="AZ21" s="4">
        <f>VLOOKUP(AY21,CLASIFICADOS!$C$3:$AW$103,2,FALSE)</f>
        <v>25.99994225</v>
      </c>
    </row>
    <row r="22" spans="1:52" x14ac:dyDescent="0.3">
      <c r="A22">
        <v>-1.9999999999999999E-7</v>
      </c>
      <c r="B22">
        <f t="shared" si="0"/>
        <v>53</v>
      </c>
      <c r="C22" s="19" t="s">
        <v>2</v>
      </c>
      <c r="D22" s="4">
        <f t="shared" si="1"/>
        <v>-4.4000000000000002E-6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>
        <f t="shared" si="2"/>
        <v>0</v>
      </c>
      <c r="AX22" s="3">
        <f t="shared" si="3"/>
        <v>20</v>
      </c>
      <c r="AY22" s="3" t="str">
        <f>VLOOKUP(AX22,CLASIFICADOS!$B$3:$C$103,2,FALSE)</f>
        <v>CHAMPIONS FOR LIFE</v>
      </c>
      <c r="AZ22" s="4">
        <f>VLOOKUP(AY22,CLASIFICADOS!$C$3:$AW$103,2,FALSE)</f>
        <v>21.999997759999999</v>
      </c>
    </row>
    <row r="23" spans="1:52" x14ac:dyDescent="0.3">
      <c r="A23">
        <v>-2.1E-7</v>
      </c>
      <c r="B23">
        <f t="shared" si="0"/>
        <v>54</v>
      </c>
      <c r="C23" s="19" t="s">
        <v>9</v>
      </c>
      <c r="D23" s="4">
        <f t="shared" si="1"/>
        <v>-4.8300000000000003E-6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>
        <f t="shared" si="2"/>
        <v>0</v>
      </c>
      <c r="AX23" s="3">
        <f t="shared" si="3"/>
        <v>21</v>
      </c>
      <c r="AY23" s="3" t="str">
        <f>VLOOKUP(AX23,CLASIFICADOS!$B$3:$C$103,2,FALSE)</f>
        <v>LIGA CANTONAL MEJIA</v>
      </c>
      <c r="AZ23" s="4">
        <f>VLOOKUP(AY23,CLASIFICADOS!$C$3:$AW$103,2,FALSE)</f>
        <v>19.999976</v>
      </c>
    </row>
    <row r="24" spans="1:52" x14ac:dyDescent="0.3">
      <c r="A24">
        <v>-2.2000000000000001E-7</v>
      </c>
      <c r="B24">
        <f t="shared" si="0"/>
        <v>18</v>
      </c>
      <c r="C24" s="16" t="s">
        <v>14</v>
      </c>
      <c r="D24" s="4">
        <f t="shared" si="1"/>
        <v>25.99999472</v>
      </c>
      <c r="E24" s="3">
        <v>0</v>
      </c>
      <c r="F24" s="3">
        <v>0</v>
      </c>
      <c r="G24" s="3">
        <v>0</v>
      </c>
      <c r="H24" s="3">
        <v>0</v>
      </c>
      <c r="I24" s="3">
        <v>7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</v>
      </c>
      <c r="R24" s="3">
        <v>0</v>
      </c>
      <c r="S24" s="3">
        <v>0</v>
      </c>
      <c r="T24" s="3">
        <v>17</v>
      </c>
      <c r="U24" s="3">
        <v>0</v>
      </c>
      <c r="V24" s="3">
        <v>0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>
        <f t="shared" si="2"/>
        <v>26</v>
      </c>
      <c r="AX24" s="3">
        <f t="shared" si="3"/>
        <v>22</v>
      </c>
      <c r="AY24" s="3" t="str">
        <f>VLOOKUP(AX24,CLASIFICADOS!$B$3:$C$103,2,FALSE)</f>
        <v>TAE DO ACADEMY</v>
      </c>
      <c r="AZ24" s="4">
        <f>VLOOKUP(AY24,CLASIFICADOS!$C$3:$AW$103,2,FALSE)</f>
        <v>19.999932770000001</v>
      </c>
    </row>
    <row r="25" spans="1:52" x14ac:dyDescent="0.3">
      <c r="A25">
        <v>-2.2999999999999999E-7</v>
      </c>
      <c r="B25">
        <f t="shared" si="0"/>
        <v>55</v>
      </c>
      <c r="C25" s="16" t="s">
        <v>16</v>
      </c>
      <c r="D25" s="4">
        <f t="shared" si="1"/>
        <v>-5.75E-6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>
        <f t="shared" si="2"/>
        <v>0</v>
      </c>
      <c r="AX25" s="3">
        <f t="shared" si="3"/>
        <v>23</v>
      </c>
      <c r="AY25" s="3" t="str">
        <f>VLOOKUP(AX25,CLASIFICADOS!$B$3:$C$103,2,FALSE)</f>
        <v>KUNGAN DUL</v>
      </c>
      <c r="AZ25" s="4">
        <f>VLOOKUP(AY25,CLASIFICADOS!$C$3:$AW$103,2,FALSE)</f>
        <v>17.999978850000002</v>
      </c>
    </row>
    <row r="26" spans="1:52" x14ac:dyDescent="0.3">
      <c r="A26">
        <v>-2.3999999999999998E-7</v>
      </c>
      <c r="B26">
        <f t="shared" si="0"/>
        <v>56</v>
      </c>
      <c r="C26" s="16" t="s">
        <v>3</v>
      </c>
      <c r="D26" s="4">
        <f t="shared" si="1"/>
        <v>-6.2399999999999995E-6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>
        <f t="shared" si="2"/>
        <v>0</v>
      </c>
      <c r="AX26" s="3">
        <f t="shared" si="3"/>
        <v>24</v>
      </c>
      <c r="AY26" s="3" t="str">
        <f>VLOOKUP(AX26,CLASIFICADOS!$B$3:$C$103,2,FALSE)</f>
        <v>ARES</v>
      </c>
      <c r="AZ26" s="4">
        <f>VLOOKUP(AY26,CLASIFICADOS!$C$3:$AW$103,2,FALSE)</f>
        <v>15.99999992</v>
      </c>
    </row>
    <row r="27" spans="1:52" x14ac:dyDescent="0.3">
      <c r="A27">
        <v>-2.4999999999999999E-7</v>
      </c>
      <c r="B27">
        <f t="shared" si="0"/>
        <v>57</v>
      </c>
      <c r="C27" s="16" t="s">
        <v>4</v>
      </c>
      <c r="D27" s="4">
        <f t="shared" si="1"/>
        <v>-6.7499999999999997E-6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>
        <f t="shared" si="2"/>
        <v>0</v>
      </c>
      <c r="AX27" s="3">
        <f t="shared" si="3"/>
        <v>25</v>
      </c>
      <c r="AY27" s="3" t="str">
        <f>VLOOKUP(AX27,CLASIFICADOS!$B$3:$C$103,2,FALSE)</f>
        <v>LOS PUMAS</v>
      </c>
      <c r="AZ27" s="4">
        <f>VLOOKUP(AY27,CLASIFICADOS!$C$3:$AW$103,2,FALSE)</f>
        <v>12.99997297</v>
      </c>
    </row>
    <row r="28" spans="1:52" x14ac:dyDescent="0.3">
      <c r="A28">
        <v>-2.6E-7</v>
      </c>
      <c r="B28">
        <f t="shared" si="0"/>
        <v>37</v>
      </c>
      <c r="C28" s="16" t="s">
        <v>71</v>
      </c>
      <c r="D28" s="4">
        <f t="shared" si="1"/>
        <v>1.9999927200000001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2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>
        <f t="shared" si="2"/>
        <v>2</v>
      </c>
      <c r="AX28" s="3">
        <f t="shared" si="3"/>
        <v>26</v>
      </c>
      <c r="AY28" s="3" t="str">
        <f>VLOOKUP(AX28,CLASIFICADOS!$B$3:$C$103,2,FALSE)</f>
        <v>FIRST CLASS CALDERON</v>
      </c>
      <c r="AZ28" s="4">
        <f>VLOOKUP(AY28,CLASIFICADOS!$C$3:$AW$103,2,FALSE)</f>
        <v>11.9999916</v>
      </c>
    </row>
    <row r="29" spans="1:52" x14ac:dyDescent="0.3">
      <c r="A29">
        <v>-2.7000000000000001E-7</v>
      </c>
      <c r="B29">
        <f t="shared" si="0"/>
        <v>58</v>
      </c>
      <c r="C29" s="16" t="s">
        <v>57</v>
      </c>
      <c r="D29" s="4">
        <f t="shared" si="1"/>
        <v>-7.8299999999999996E-6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>
        <f t="shared" si="2"/>
        <v>0</v>
      </c>
      <c r="AX29" s="3">
        <f t="shared" si="3"/>
        <v>27</v>
      </c>
      <c r="AY29" s="3" t="str">
        <f>VLOOKUP(AX29,CLASIFICADOS!$B$3:$C$103,2,FALSE)</f>
        <v xml:space="preserve">JI DO KWAN </v>
      </c>
      <c r="AZ29" s="4">
        <f>VLOOKUP(AY29,CLASIFICADOS!$C$3:$AW$103,2,FALSE)</f>
        <v>11.99998632</v>
      </c>
    </row>
    <row r="30" spans="1:52" x14ac:dyDescent="0.3">
      <c r="A30">
        <v>-2.8000000000000002E-7</v>
      </c>
      <c r="B30">
        <f t="shared" si="0"/>
        <v>26</v>
      </c>
      <c r="C30" s="16" t="s">
        <v>69</v>
      </c>
      <c r="D30" s="4">
        <f t="shared" si="1"/>
        <v>11.9999916</v>
      </c>
      <c r="E30" s="3">
        <v>0</v>
      </c>
      <c r="F30" s="3">
        <v>0</v>
      </c>
      <c r="G30" s="3">
        <v>0</v>
      </c>
      <c r="H30" s="3">
        <v>0</v>
      </c>
      <c r="I30" s="3">
        <v>6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6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>
        <f t="shared" si="2"/>
        <v>12</v>
      </c>
      <c r="AX30" s="3">
        <f t="shared" si="3"/>
        <v>28</v>
      </c>
      <c r="AY30" s="3" t="str">
        <f>VLOOKUP(AX30,CLASIFICADOS!$B$3:$C$103,2,FALSE)</f>
        <v>KYORUGUI GYM</v>
      </c>
      <c r="AZ30" s="4">
        <f>VLOOKUP(AY30,CLASIFICADOS!$C$3:$AW$103,2,FALSE)</f>
        <v>11.999977919999999</v>
      </c>
    </row>
    <row r="31" spans="1:52" x14ac:dyDescent="0.3">
      <c r="A31">
        <v>-2.8999999999999998E-7</v>
      </c>
      <c r="B31">
        <f t="shared" si="0"/>
        <v>59</v>
      </c>
      <c r="C31" s="16" t="s">
        <v>58</v>
      </c>
      <c r="D31" s="4">
        <f t="shared" si="1"/>
        <v>-8.9899999999999986E-6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>
        <f t="shared" si="2"/>
        <v>0</v>
      </c>
      <c r="AX31" s="3">
        <f t="shared" si="3"/>
        <v>29</v>
      </c>
      <c r="AY31" s="3" t="str">
        <f>VLOOKUP(AX31,CLASIFICADOS!$B$3:$C$103,2,FALSE)</f>
        <v>MARCIAL CLUB GRANDA</v>
      </c>
      <c r="AZ31" s="4">
        <f>VLOOKUP(AY31,CLASIFICADOS!$C$3:$AW$103,2,FALSE)</f>
        <v>7.9999708500000004</v>
      </c>
    </row>
    <row r="32" spans="1:52" x14ac:dyDescent="0.3">
      <c r="A32">
        <v>-2.9999999999999999E-7</v>
      </c>
      <c r="B32">
        <f t="shared" si="0"/>
        <v>60</v>
      </c>
      <c r="C32" s="16" t="s">
        <v>31</v>
      </c>
      <c r="D32" s="4">
        <f t="shared" si="1"/>
        <v>-9.5999999999999996E-6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11">
        <v>0</v>
      </c>
      <c r="V32" s="3">
        <v>0</v>
      </c>
      <c r="W32" s="3"/>
      <c r="X32" s="3"/>
      <c r="Y32" s="3"/>
      <c r="Z32" s="3"/>
      <c r="AA32" s="3"/>
      <c r="AB32" s="3"/>
      <c r="AC32" s="11"/>
      <c r="AD32" s="11"/>
      <c r="AE32" s="11"/>
      <c r="AF32" s="11"/>
      <c r="AG32" s="11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>
        <f t="shared" si="2"/>
        <v>0</v>
      </c>
      <c r="AX32" s="3">
        <f t="shared" si="3"/>
        <v>30</v>
      </c>
      <c r="AY32" s="3" t="str">
        <f>VLOOKUP(AX32,CLASIFICADOS!$B$3:$C$103,2,FALSE)</f>
        <v>SHOGUN</v>
      </c>
      <c r="AZ32" s="4">
        <f>VLOOKUP(AY32,CLASIFICADOS!$C$3:$AW$103,2,FALSE)</f>
        <v>7.9999437599999998</v>
      </c>
    </row>
    <row r="33" spans="1:52" x14ac:dyDescent="0.3">
      <c r="A33">
        <v>-3.1E-7</v>
      </c>
      <c r="B33">
        <f t="shared" si="0"/>
        <v>61</v>
      </c>
      <c r="C33" s="18" t="s">
        <v>91</v>
      </c>
      <c r="D33" s="4">
        <f t="shared" si="1"/>
        <v>-1.023E-5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>
        <f t="shared" si="2"/>
        <v>0</v>
      </c>
      <c r="AX33" s="3">
        <f>AX32+1</f>
        <v>31</v>
      </c>
      <c r="AY33" s="3" t="str">
        <f>VLOOKUP(AX33,CLASIFICADOS!$B$3:$C$103,2,FALSE)</f>
        <v>LEON</v>
      </c>
      <c r="AZ33" s="4">
        <f>VLOOKUP(AY33,CLASIFICADOS!$C$3:$AW$103,2,FALSE)</f>
        <v>5.9999769699999996</v>
      </c>
    </row>
    <row r="34" spans="1:52" x14ac:dyDescent="0.3">
      <c r="A34">
        <v>-3.2000000000000001E-7</v>
      </c>
      <c r="B34">
        <f t="shared" si="0"/>
        <v>8</v>
      </c>
      <c r="C34" s="16" t="s">
        <v>33</v>
      </c>
      <c r="D34" s="4">
        <f t="shared" si="1"/>
        <v>55.999989120000002</v>
      </c>
      <c r="E34" s="3">
        <v>0</v>
      </c>
      <c r="F34" s="3">
        <v>0</v>
      </c>
      <c r="G34" s="3">
        <v>2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8</v>
      </c>
      <c r="R34" s="3">
        <v>0</v>
      </c>
      <c r="S34" s="3">
        <v>0</v>
      </c>
      <c r="T34" s="3">
        <v>46</v>
      </c>
      <c r="U34" s="3">
        <v>0</v>
      </c>
      <c r="V34" s="3">
        <v>0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>
        <f t="shared" si="2"/>
        <v>56</v>
      </c>
      <c r="AX34" s="3">
        <f t="shared" si="3"/>
        <v>32</v>
      </c>
      <c r="AY34" s="3" t="str">
        <f>VLOOKUP(AX34,CLASIFICADOS!$B$3:$C$103,2,FALSE)</f>
        <v>RYONG TAE</v>
      </c>
      <c r="AZ34" s="4">
        <f>VLOOKUP(AY34,CLASIFICADOS!$C$3:$AW$103,2,FALSE)</f>
        <v>5.9999537700000003</v>
      </c>
    </row>
    <row r="35" spans="1:52" x14ac:dyDescent="0.3">
      <c r="A35">
        <v>-3.3000000000000002E-7</v>
      </c>
      <c r="B35">
        <f t="shared" ref="B35:B66" si="4">_xlfn.RANK.AVG(D35,$D$3:$D$103,0)</f>
        <v>62</v>
      </c>
      <c r="C35" s="16" t="s">
        <v>32</v>
      </c>
      <c r="D35" s="4">
        <f t="shared" ref="D35:D66" si="5">AW35+A35*ROW()</f>
        <v>-1.1550000000000001E-5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10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>
        <f t="shared" ref="AW35:AW66" si="6">SUM(E35:AV35)</f>
        <v>0</v>
      </c>
      <c r="AX35" s="3">
        <f t="shared" si="3"/>
        <v>33</v>
      </c>
      <c r="AY35" s="3" t="str">
        <f>VLOOKUP(AX35,CLASIFICADOS!$B$3:$C$103,2,FALSE)</f>
        <v>SAN SEBASTIAN</v>
      </c>
      <c r="AZ35" s="4">
        <f>VLOOKUP(AY35,CLASIFICADOS!$C$3:$AW$103,2,FALSE)</f>
        <v>5.9999481699999997</v>
      </c>
    </row>
    <row r="36" spans="1:52" x14ac:dyDescent="0.3">
      <c r="A36">
        <v>-3.3999999999999997E-7</v>
      </c>
      <c r="B36">
        <f t="shared" si="4"/>
        <v>38</v>
      </c>
      <c r="C36" s="16" t="s">
        <v>92</v>
      </c>
      <c r="D36" s="4">
        <f t="shared" si="5"/>
        <v>1.99998776</v>
      </c>
      <c r="E36" s="3">
        <v>0</v>
      </c>
      <c r="F36" s="3">
        <v>0</v>
      </c>
      <c r="G36" s="3">
        <v>2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>
        <f t="shared" si="6"/>
        <v>2</v>
      </c>
      <c r="AX36" s="3">
        <f t="shared" si="3"/>
        <v>34</v>
      </c>
      <c r="AY36" s="3" t="str">
        <f>VLOOKUP(AX36,CLASIFICADOS!$B$3:$C$103,2,FALSE)</f>
        <v xml:space="preserve">TAE BAEK ECUADOR </v>
      </c>
      <c r="AZ36" s="4">
        <f>VLOOKUP(AY36,CLASIFICADOS!$C$3:$AW$103,2,FALSE)</f>
        <v>5.9999391700000002</v>
      </c>
    </row>
    <row r="37" spans="1:52" x14ac:dyDescent="0.3">
      <c r="A37">
        <v>-3.4999999999999998E-7</v>
      </c>
      <c r="B37">
        <f t="shared" si="4"/>
        <v>15</v>
      </c>
      <c r="C37" s="16" t="s">
        <v>59</v>
      </c>
      <c r="D37" s="4">
        <f t="shared" si="5"/>
        <v>35.999987050000001</v>
      </c>
      <c r="E37" s="3">
        <v>2</v>
      </c>
      <c r="F37" s="3">
        <v>0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8</v>
      </c>
      <c r="P37" s="3">
        <v>0</v>
      </c>
      <c r="Q37" s="3">
        <v>12</v>
      </c>
      <c r="R37" s="3">
        <v>0</v>
      </c>
      <c r="S37" s="3">
        <v>0</v>
      </c>
      <c r="T37" s="3">
        <v>0</v>
      </c>
      <c r="U37" s="3">
        <v>10</v>
      </c>
      <c r="V37" s="3">
        <v>0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>
        <f t="shared" si="6"/>
        <v>36</v>
      </c>
      <c r="AX37" s="3">
        <f t="shared" si="3"/>
        <v>35</v>
      </c>
      <c r="AY37" s="3" t="str">
        <f>VLOOKUP(AX37,CLASIFICADOS!$B$3:$C$103,2,FALSE)</f>
        <v>DAIGORO</v>
      </c>
      <c r="AZ37" s="4">
        <f>VLOOKUP(AY37,CLASIFICADOS!$C$3:$AW$103,2,FALSE)</f>
        <v>1.99999745</v>
      </c>
    </row>
    <row r="38" spans="1:52" x14ac:dyDescent="0.3">
      <c r="A38">
        <v>-3.5999999999999999E-7</v>
      </c>
      <c r="B38">
        <f t="shared" si="4"/>
        <v>27</v>
      </c>
      <c r="C38" s="16" t="s">
        <v>38</v>
      </c>
      <c r="D38" s="4">
        <f t="shared" si="5"/>
        <v>11.99998632</v>
      </c>
      <c r="E38" s="3">
        <v>0</v>
      </c>
      <c r="F38" s="3">
        <v>0</v>
      </c>
      <c r="G38" s="3">
        <v>2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10</v>
      </c>
      <c r="U38" s="8">
        <v>0</v>
      </c>
      <c r="V38" s="3">
        <v>0</v>
      </c>
      <c r="W38" s="3"/>
      <c r="X38" s="3"/>
      <c r="Y38" s="3"/>
      <c r="Z38" s="10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>
        <f t="shared" si="6"/>
        <v>12</v>
      </c>
      <c r="AX38" s="3">
        <f t="shared" si="3"/>
        <v>36</v>
      </c>
      <c r="AY38" s="3" t="str">
        <f>VLOOKUP(AX38,CLASIFICADOS!$B$3:$C$103,2,FALSE)</f>
        <v>DOJAN TAEKWONDO MELO</v>
      </c>
      <c r="AZ38" s="4">
        <f>VLOOKUP(AY38,CLASIFICADOS!$C$3:$AW$103,2,FALSE)</f>
        <v>1.9999963999999999</v>
      </c>
    </row>
    <row r="39" spans="1:52" x14ac:dyDescent="0.3">
      <c r="A39">
        <v>-3.7E-7</v>
      </c>
      <c r="B39">
        <f t="shared" si="4"/>
        <v>39</v>
      </c>
      <c r="C39" s="16" t="s">
        <v>83</v>
      </c>
      <c r="D39" s="4">
        <f t="shared" si="5"/>
        <v>1.99998557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2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>
        <f t="shared" si="6"/>
        <v>2</v>
      </c>
      <c r="AX39" s="3">
        <f t="shared" si="3"/>
        <v>37</v>
      </c>
      <c r="AY39" s="3" t="str">
        <f>VLOOKUP(AX39,CLASIFICADOS!$B$3:$C$103,2,FALSE)</f>
        <v>FRANG</v>
      </c>
      <c r="AZ39" s="4">
        <f>VLOOKUP(AY39,CLASIFICADOS!$C$3:$AW$103,2,FALSE)</f>
        <v>1.9999927200000001</v>
      </c>
    </row>
    <row r="40" spans="1:52" x14ac:dyDescent="0.3">
      <c r="A40">
        <v>-3.8000000000000001E-7</v>
      </c>
      <c r="B40">
        <f t="shared" si="4"/>
        <v>63</v>
      </c>
      <c r="C40" s="16" t="s">
        <v>21</v>
      </c>
      <c r="D40" s="4">
        <f t="shared" si="5"/>
        <v>-1.52E-5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>
        <f t="shared" si="6"/>
        <v>0</v>
      </c>
      <c r="AX40" s="3">
        <f t="shared" si="3"/>
        <v>38</v>
      </c>
      <c r="AY40" s="3" t="str">
        <f>VLOOKUP(AX40,CLASIFICADOS!$B$3:$C$103,2,FALSE)</f>
        <v>HUAN TOP GYM</v>
      </c>
      <c r="AZ40" s="4">
        <f>VLOOKUP(AY40,CLASIFICADOS!$C$3:$AW$103,2,FALSE)</f>
        <v>1.99998776</v>
      </c>
    </row>
    <row r="41" spans="1:52" x14ac:dyDescent="0.3">
      <c r="A41">
        <v>-3.9000000000000002E-7</v>
      </c>
      <c r="B41">
        <f t="shared" si="4"/>
        <v>64</v>
      </c>
      <c r="C41" s="16" t="s">
        <v>5</v>
      </c>
      <c r="D41" s="4">
        <f t="shared" si="5"/>
        <v>-1.5990000000000001E-5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>
        <f t="shared" si="6"/>
        <v>0</v>
      </c>
      <c r="AX41" s="3">
        <f t="shared" si="3"/>
        <v>39</v>
      </c>
      <c r="AY41" s="3" t="str">
        <f>VLOOKUP(AX41,CLASIFICADOS!$B$3:$C$103,2,FALSE)</f>
        <v>JOSEON LEGACY</v>
      </c>
      <c r="AZ41" s="4">
        <f>VLOOKUP(AY41,CLASIFICADOS!$C$3:$AW$103,2,FALSE)</f>
        <v>1.99998557</v>
      </c>
    </row>
    <row r="42" spans="1:52" x14ac:dyDescent="0.3">
      <c r="A42">
        <v>-3.9999999999999998E-7</v>
      </c>
      <c r="B42">
        <f t="shared" si="4"/>
        <v>40</v>
      </c>
      <c r="C42" s="16" t="s">
        <v>82</v>
      </c>
      <c r="D42" s="4">
        <f t="shared" si="5"/>
        <v>1.9999832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2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>
        <f t="shared" si="6"/>
        <v>2</v>
      </c>
      <c r="AX42" s="3">
        <f t="shared" si="3"/>
        <v>40</v>
      </c>
      <c r="AY42" s="3" t="str">
        <f>VLOOKUP(AX42,CLASIFICADOS!$B$3:$C$103,2,FALSE)</f>
        <v>JERATHEL</v>
      </c>
      <c r="AZ42" s="4">
        <f>VLOOKUP(AY42,CLASIFICADOS!$C$3:$AW$103,2,FALSE)</f>
        <v>1.9999832</v>
      </c>
    </row>
    <row r="43" spans="1:52" x14ac:dyDescent="0.3">
      <c r="A43">
        <v>-4.0999999999999999E-7</v>
      </c>
      <c r="B43">
        <f t="shared" si="4"/>
        <v>11</v>
      </c>
      <c r="C43" s="16" t="s">
        <v>39</v>
      </c>
      <c r="D43" s="4">
        <f t="shared" si="5"/>
        <v>42.999982369999998</v>
      </c>
      <c r="E43" s="3">
        <v>0</v>
      </c>
      <c r="F43" s="3">
        <v>0</v>
      </c>
      <c r="G43" s="3">
        <v>6</v>
      </c>
      <c r="H43" s="3">
        <v>0</v>
      </c>
      <c r="I43" s="3">
        <v>0</v>
      </c>
      <c r="J43" s="3">
        <v>13</v>
      </c>
      <c r="K43" s="3">
        <v>0</v>
      </c>
      <c r="L43" s="3">
        <v>0</v>
      </c>
      <c r="M43" s="3">
        <v>0</v>
      </c>
      <c r="N43" s="3">
        <v>0</v>
      </c>
      <c r="O43" s="3">
        <v>14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10</v>
      </c>
      <c r="V43" s="3">
        <v>0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>
        <f t="shared" si="6"/>
        <v>43</v>
      </c>
      <c r="AX43" s="3">
        <f t="shared" si="3"/>
        <v>41</v>
      </c>
      <c r="AY43" s="3" t="str">
        <f>VLOOKUP(AX43,CLASIFICADOS!$B$3:$C$103,2,FALSE)</f>
        <v>SAN FRANCISCO TIGRES</v>
      </c>
      <c r="AZ43" s="4">
        <f>VLOOKUP(AY43,CLASIFICADOS!$C$3:$AW$103,2,FALSE)</f>
        <v>1.9999496000000001</v>
      </c>
    </row>
    <row r="44" spans="1:52" x14ac:dyDescent="0.3">
      <c r="A44">
        <v>-4.2E-7</v>
      </c>
      <c r="B44">
        <f t="shared" si="4"/>
        <v>65</v>
      </c>
      <c r="C44" s="16" t="s">
        <v>50</v>
      </c>
      <c r="D44" s="4">
        <f t="shared" si="5"/>
        <v>-1.8479999999999999E-5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>
        <f t="shared" si="6"/>
        <v>0</v>
      </c>
      <c r="AX44" s="3">
        <f t="shared" si="3"/>
        <v>42</v>
      </c>
      <c r="AY44" s="3" t="str">
        <f>VLOOKUP(AX44,CLASIFICADOS!$B$3:$C$103,2,FALSE)</f>
        <v>TAEKWONDO WOONG</v>
      </c>
      <c r="AZ44" s="4">
        <f>VLOOKUP(AY44,CLASIFICADOS!$C$3:$AW$103,2,FALSE)</f>
        <v>1.99992605</v>
      </c>
    </row>
    <row r="45" spans="1:52" x14ac:dyDescent="0.3">
      <c r="A45">
        <v>-4.3000000000000001E-7</v>
      </c>
      <c r="B45">
        <f t="shared" si="4"/>
        <v>6</v>
      </c>
      <c r="C45" s="16" t="s">
        <v>6</v>
      </c>
      <c r="D45" s="4">
        <f t="shared" si="5"/>
        <v>91.999980649999998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10</v>
      </c>
      <c r="P45" s="3">
        <v>0</v>
      </c>
      <c r="Q45" s="3">
        <v>0</v>
      </c>
      <c r="R45" s="3">
        <v>70</v>
      </c>
      <c r="S45" s="3">
        <v>0</v>
      </c>
      <c r="T45" s="3">
        <v>0</v>
      </c>
      <c r="U45" s="3">
        <v>12</v>
      </c>
      <c r="V45" s="3">
        <v>0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>
        <f t="shared" si="6"/>
        <v>92</v>
      </c>
      <c r="AX45" s="3">
        <f t="shared" si="3"/>
        <v>43</v>
      </c>
      <c r="AY45" s="3" t="str">
        <f>VLOOKUP(AX45,CLASIFICADOS!$B$3:$C$103,2,FALSE)</f>
        <v>TOTAL KOMBAT</v>
      </c>
      <c r="AZ45" s="4">
        <f>VLOOKUP(AY45,CLASIFICADOS!$C$3:$AW$103,2,FALSE)</f>
        <v>1.9999190099999999</v>
      </c>
    </row>
    <row r="46" spans="1:52" x14ac:dyDescent="0.3">
      <c r="A46">
        <v>-4.4000000000000002E-7</v>
      </c>
      <c r="B46">
        <f t="shared" si="4"/>
        <v>66</v>
      </c>
      <c r="C46" s="16" t="s">
        <v>51</v>
      </c>
      <c r="D46" s="4">
        <f t="shared" si="5"/>
        <v>-2.0240000000000003E-5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/>
      <c r="X46" s="3"/>
      <c r="Y46" s="3"/>
      <c r="Z46" s="3"/>
      <c r="AA46" s="3"/>
      <c r="AB46" s="3"/>
      <c r="AC46" s="11"/>
      <c r="AD46" s="11"/>
      <c r="AE46" s="11"/>
      <c r="AF46" s="11"/>
      <c r="AG46" s="11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>
        <f t="shared" si="6"/>
        <v>0</v>
      </c>
      <c r="AX46" s="3">
        <f t="shared" si="3"/>
        <v>44</v>
      </c>
      <c r="AY46" s="3" t="str">
        <f>VLOOKUP(AX46,CLASIFICADOS!$B$3:$C$103,2,FALSE)</f>
        <v>APOLO</v>
      </c>
      <c r="AZ46" s="4">
        <f>VLOOKUP(AY46,CLASIFICADOS!$C$3:$AW$103,2,FALSE)</f>
        <v>-3.0000000000000004E-8</v>
      </c>
    </row>
    <row r="47" spans="1:52" x14ac:dyDescent="0.3">
      <c r="A47">
        <v>-4.4999999999999998E-7</v>
      </c>
      <c r="B47">
        <f t="shared" si="4"/>
        <v>23</v>
      </c>
      <c r="C47" s="16" t="s">
        <v>52</v>
      </c>
      <c r="D47" s="4">
        <f t="shared" si="5"/>
        <v>17.999978850000002</v>
      </c>
      <c r="E47" s="3">
        <v>0</v>
      </c>
      <c r="F47" s="3">
        <v>0</v>
      </c>
      <c r="G47" s="3">
        <v>2</v>
      </c>
      <c r="H47" s="3">
        <v>0</v>
      </c>
      <c r="I47" s="3">
        <v>0</v>
      </c>
      <c r="J47" s="3">
        <v>6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10</v>
      </c>
      <c r="U47" s="3">
        <v>0</v>
      </c>
      <c r="V47" s="3">
        <v>0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>
        <f t="shared" si="6"/>
        <v>18</v>
      </c>
      <c r="AX47" s="3">
        <f t="shared" si="3"/>
        <v>45</v>
      </c>
      <c r="AY47" s="3" t="str">
        <f>VLOOKUP(AX47,CLASIFICADOS!$B$3:$C$103,2,FALSE)</f>
        <v>ATLAS CLUB</v>
      </c>
      <c r="AZ47" s="4">
        <f>VLOOKUP(AY47,CLASIFICADOS!$C$3:$AW$103,2,FALSE)</f>
        <v>-1.4999999999999999E-7</v>
      </c>
    </row>
    <row r="48" spans="1:52" x14ac:dyDescent="0.3">
      <c r="A48">
        <v>-4.5999999999999999E-7</v>
      </c>
      <c r="B48">
        <f t="shared" si="4"/>
        <v>28</v>
      </c>
      <c r="C48" s="16" t="s">
        <v>94</v>
      </c>
      <c r="D48" s="4">
        <f t="shared" si="5"/>
        <v>11.999977919999999</v>
      </c>
      <c r="E48" s="3">
        <v>0</v>
      </c>
      <c r="F48" s="3">
        <v>0</v>
      </c>
      <c r="G48" s="3">
        <v>6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6</v>
      </c>
      <c r="U48" s="3">
        <v>0</v>
      </c>
      <c r="V48" s="3">
        <v>0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>
        <f t="shared" si="6"/>
        <v>12</v>
      </c>
      <c r="AX48" s="3">
        <f t="shared" si="3"/>
        <v>46</v>
      </c>
      <c r="AY48" s="3" t="str">
        <f>VLOOKUP(AX48,CLASIFICADOS!$B$3:$C$103,2,FALSE)</f>
        <v>BLUE DRAGONS</v>
      </c>
      <c r="AZ48" s="4">
        <f>VLOOKUP(AY48,CLASIFICADOS!$C$3:$AW$103,2,FALSE)</f>
        <v>-6.3E-7</v>
      </c>
    </row>
    <row r="49" spans="1:52" x14ac:dyDescent="0.3">
      <c r="A49">
        <v>-4.7E-7</v>
      </c>
      <c r="B49">
        <f t="shared" si="4"/>
        <v>31</v>
      </c>
      <c r="C49" s="16" t="s">
        <v>28</v>
      </c>
      <c r="D49" s="4">
        <f t="shared" si="5"/>
        <v>5.9999769699999996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6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>
        <f t="shared" si="6"/>
        <v>6</v>
      </c>
      <c r="AX49" s="3">
        <f t="shared" si="3"/>
        <v>47</v>
      </c>
      <c r="AY49" s="3" t="str">
        <f>VLOOKUP(AX49,CLASIFICADOS!$B$3:$C$103,2,FALSE)</f>
        <v>CIUDAD DE QUITO</v>
      </c>
      <c r="AZ49" s="4">
        <f>VLOOKUP(AY49,CLASIFICADOS!$C$3:$AW$103,2,FALSE)</f>
        <v>-7.9999999999999996E-7</v>
      </c>
    </row>
    <row r="50" spans="1:52" x14ac:dyDescent="0.3">
      <c r="A50">
        <v>-4.7999999999999996E-7</v>
      </c>
      <c r="B50">
        <f t="shared" si="4"/>
        <v>21</v>
      </c>
      <c r="C50" s="17" t="s">
        <v>34</v>
      </c>
      <c r="D50" s="4">
        <f t="shared" si="5"/>
        <v>19.999976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20</v>
      </c>
      <c r="U50" s="3">
        <v>0</v>
      </c>
      <c r="V50" s="3">
        <v>0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>
        <f t="shared" si="6"/>
        <v>20</v>
      </c>
      <c r="AX50" s="3">
        <f t="shared" si="3"/>
        <v>48</v>
      </c>
      <c r="AY50" s="3" t="str">
        <f>VLOOKUP(AX50,CLASIFICADOS!$B$3:$C$103,2,FALSE)</f>
        <v>CONDOR</v>
      </c>
      <c r="AZ50" s="4">
        <f>VLOOKUP(AY50,CLASIFICADOS!$C$3:$AW$103,2,FALSE)</f>
        <v>-9.9000000000000005E-7</v>
      </c>
    </row>
    <row r="51" spans="1:52" x14ac:dyDescent="0.3">
      <c r="A51">
        <v>-4.8999999999999997E-7</v>
      </c>
      <c r="B51">
        <f t="shared" si="4"/>
        <v>67</v>
      </c>
      <c r="C51" s="16" t="s">
        <v>60</v>
      </c>
      <c r="D51" s="4">
        <f t="shared" si="5"/>
        <v>-2.499E-5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>
        <f t="shared" si="6"/>
        <v>0</v>
      </c>
      <c r="AX51" s="3">
        <f t="shared" si="3"/>
        <v>49</v>
      </c>
      <c r="AY51" s="3" t="str">
        <f>VLOOKUP(AX51,CLASIFICADOS!$B$3:$C$103,2,FALSE)</f>
        <v>CLUB MIKIDO</v>
      </c>
      <c r="AZ51" s="4">
        <f>VLOOKUP(AY51,CLASIFICADOS!$C$3:$AW$103,2,FALSE)</f>
        <v>-1.1999999999999999E-6</v>
      </c>
    </row>
    <row r="52" spans="1:52" x14ac:dyDescent="0.3">
      <c r="A52">
        <v>-4.9999999999999998E-7</v>
      </c>
      <c r="B52">
        <f t="shared" si="4"/>
        <v>68</v>
      </c>
      <c r="C52" s="16" t="s">
        <v>10</v>
      </c>
      <c r="D52" s="4">
        <f t="shared" si="5"/>
        <v>-2.5999999999999998E-5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>
        <f t="shared" si="6"/>
        <v>0</v>
      </c>
      <c r="AX52" s="3">
        <f t="shared" si="3"/>
        <v>50</v>
      </c>
      <c r="AY52" s="3" t="str">
        <f>VLOOKUP(AX52,CLASIFICADOS!$B$3:$C$103,2,FALSE)</f>
        <v>CHEN HUU</v>
      </c>
      <c r="AZ52" s="4">
        <f>VLOOKUP(AY52,CLASIFICADOS!$C$3:$AW$103,2,FALSE)</f>
        <v>-1.4300000000000001E-6</v>
      </c>
    </row>
    <row r="53" spans="1:52" x14ac:dyDescent="0.3">
      <c r="A53">
        <v>-5.0999999999999999E-7</v>
      </c>
      <c r="B53">
        <f t="shared" si="4"/>
        <v>25</v>
      </c>
      <c r="C53" s="18" t="s">
        <v>95</v>
      </c>
      <c r="D53" s="4">
        <f t="shared" si="5"/>
        <v>12.99997297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7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6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>
        <f t="shared" si="6"/>
        <v>13</v>
      </c>
      <c r="AX53" s="3">
        <f t="shared" si="3"/>
        <v>51</v>
      </c>
      <c r="AY53" s="3" t="str">
        <f>VLOOKUP(AX53,CLASIFICADOS!$B$3:$C$103,2,FALSE)</f>
        <v>CHONKWON</v>
      </c>
      <c r="AZ53" s="4">
        <f>VLOOKUP(AY53,CLASIFICADOS!$C$3:$AW$103,2,FALSE)</f>
        <v>-1.6799999999999998E-6</v>
      </c>
    </row>
    <row r="54" spans="1:52" x14ac:dyDescent="0.3">
      <c r="A54">
        <v>-5.2E-7</v>
      </c>
      <c r="B54">
        <f t="shared" si="4"/>
        <v>69</v>
      </c>
      <c r="C54" s="16" t="s">
        <v>35</v>
      </c>
      <c r="D54" s="4">
        <f t="shared" si="5"/>
        <v>-2.8079999999999999E-5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>
        <f t="shared" si="6"/>
        <v>0</v>
      </c>
      <c r="AX54" s="3">
        <f t="shared" si="3"/>
        <v>52</v>
      </c>
      <c r="AY54" s="3" t="str">
        <f>VLOOKUP(AX54,CLASIFICADOS!$B$3:$C$103,2,FALSE)</f>
        <v>CHUNG SONG</v>
      </c>
      <c r="AZ54" s="4">
        <f>VLOOKUP(AY54,CLASIFICADOS!$C$3:$AW$103,2,FALSE)</f>
        <v>-1.95E-6</v>
      </c>
    </row>
    <row r="55" spans="1:52" x14ac:dyDescent="0.3">
      <c r="A55">
        <v>-5.3000000000000001E-7</v>
      </c>
      <c r="B55">
        <f t="shared" si="4"/>
        <v>29</v>
      </c>
      <c r="C55" s="16" t="s">
        <v>70</v>
      </c>
      <c r="D55" s="4">
        <f t="shared" si="5"/>
        <v>7.9999708500000004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8</v>
      </c>
      <c r="U55" s="3">
        <v>0</v>
      </c>
      <c r="V55" s="3">
        <v>0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>
        <f t="shared" si="6"/>
        <v>8</v>
      </c>
      <c r="AX55" s="3">
        <f t="shared" si="3"/>
        <v>53</v>
      </c>
      <c r="AY55" s="3" t="str">
        <f>VLOOKUP(AX55,CLASIFICADOS!$B$3:$C$103,2,FALSE)</f>
        <v>DRAGON GYM</v>
      </c>
      <c r="AZ55" s="4">
        <f>VLOOKUP(AY55,CLASIFICADOS!$C$3:$AW$103,2,FALSE)</f>
        <v>-4.4000000000000002E-6</v>
      </c>
    </row>
    <row r="56" spans="1:52" x14ac:dyDescent="0.3">
      <c r="A56">
        <v>-5.4000000000000002E-7</v>
      </c>
      <c r="B56">
        <f t="shared" si="4"/>
        <v>3</v>
      </c>
      <c r="C56" s="16" t="s">
        <v>36</v>
      </c>
      <c r="D56" s="4">
        <f t="shared" si="5"/>
        <v>125.99996976</v>
      </c>
      <c r="E56" s="3">
        <v>0</v>
      </c>
      <c r="F56" s="3">
        <v>0</v>
      </c>
      <c r="G56" s="3">
        <v>2</v>
      </c>
      <c r="H56" s="3">
        <v>2</v>
      </c>
      <c r="I56" s="3">
        <v>23</v>
      </c>
      <c r="J56" s="3">
        <v>10</v>
      </c>
      <c r="K56" s="3">
        <v>12</v>
      </c>
      <c r="L56" s="3">
        <v>0</v>
      </c>
      <c r="M56" s="3">
        <v>0</v>
      </c>
      <c r="N56" s="3">
        <v>0</v>
      </c>
      <c r="O56" s="3">
        <v>0</v>
      </c>
      <c r="P56" s="3">
        <v>30</v>
      </c>
      <c r="Q56" s="3">
        <v>10</v>
      </c>
      <c r="R56" s="3">
        <v>0</v>
      </c>
      <c r="S56" s="3">
        <v>0</v>
      </c>
      <c r="T56" s="3">
        <v>37</v>
      </c>
      <c r="U56" s="3">
        <v>0</v>
      </c>
      <c r="V56" s="3">
        <v>0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>
        <f t="shared" si="6"/>
        <v>126</v>
      </c>
      <c r="AX56" s="3">
        <f t="shared" si="3"/>
        <v>54</v>
      </c>
      <c r="AY56" s="3" t="str">
        <f>VLOOKUP(AX56,CLASIFICADOS!$B$3:$C$103,2,FALSE)</f>
        <v>DRAGON LEE GYM</v>
      </c>
      <c r="AZ56" s="4">
        <f>VLOOKUP(AY56,CLASIFICADOS!$C$3:$AW$103,2,FALSE)</f>
        <v>-4.8300000000000003E-6</v>
      </c>
    </row>
    <row r="57" spans="1:52" x14ac:dyDescent="0.3">
      <c r="A57">
        <v>-5.5000000000000003E-7</v>
      </c>
      <c r="B57">
        <f t="shared" si="4"/>
        <v>70</v>
      </c>
      <c r="C57" s="16" t="s">
        <v>37</v>
      </c>
      <c r="D57" s="4">
        <f t="shared" si="5"/>
        <v>-3.1350000000000003E-5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>
        <f t="shared" si="6"/>
        <v>0</v>
      </c>
      <c r="AX57" s="3">
        <f t="shared" si="3"/>
        <v>55</v>
      </c>
      <c r="AY57" s="3" t="str">
        <f>VLOOKUP(AX57,CLASIFICADOS!$B$3:$C$103,2,FALSE)</f>
        <v>ECUADOR</v>
      </c>
      <c r="AZ57" s="4">
        <f>VLOOKUP(AY57,CLASIFICADOS!$C$3:$AW$103,2,FALSE)</f>
        <v>-5.75E-6</v>
      </c>
    </row>
    <row r="58" spans="1:52" x14ac:dyDescent="0.3">
      <c r="A58">
        <v>-5.6000000000000004E-7</v>
      </c>
      <c r="B58">
        <f t="shared" si="4"/>
        <v>71</v>
      </c>
      <c r="C58" s="16" t="s">
        <v>96</v>
      </c>
      <c r="D58" s="4">
        <f t="shared" si="5"/>
        <v>-3.2480000000000001E-5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>
        <f t="shared" si="6"/>
        <v>0</v>
      </c>
      <c r="AX58" s="3">
        <f t="shared" si="3"/>
        <v>56</v>
      </c>
      <c r="AY58" s="3" t="str">
        <f>VLOOKUP(AX58,CLASIFICADOS!$B$3:$C$103,2,FALSE)</f>
        <v>EQUILIBRIO</v>
      </c>
      <c r="AZ58" s="4">
        <f>VLOOKUP(AY58,CLASIFICADOS!$C$3:$AW$103,2,FALSE)</f>
        <v>-6.2399999999999995E-6</v>
      </c>
    </row>
    <row r="59" spans="1:52" x14ac:dyDescent="0.3">
      <c r="A59">
        <v>-5.7000000000000005E-7</v>
      </c>
      <c r="B59">
        <f t="shared" si="4"/>
        <v>72</v>
      </c>
      <c r="C59" s="16" t="s">
        <v>61</v>
      </c>
      <c r="D59" s="4">
        <f t="shared" si="5"/>
        <v>-3.3630000000000002E-5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>
        <f t="shared" si="6"/>
        <v>0</v>
      </c>
      <c r="AX59" s="3">
        <f t="shared" si="3"/>
        <v>57</v>
      </c>
      <c r="AY59" s="3" t="str">
        <f>VLOOKUP(AX59,CLASIFICADOS!$B$3:$C$103,2,FALSE)</f>
        <v>ESPE</v>
      </c>
      <c r="AZ59" s="4">
        <f>VLOOKUP(AY59,CLASIFICADOS!$C$3:$AW$103,2,FALSE)</f>
        <v>-6.7499999999999997E-6</v>
      </c>
    </row>
    <row r="60" spans="1:52" x14ac:dyDescent="0.3">
      <c r="A60">
        <v>-5.7999999999999995E-7</v>
      </c>
      <c r="B60">
        <f t="shared" si="4"/>
        <v>73</v>
      </c>
      <c r="C60" s="18" t="s">
        <v>93</v>
      </c>
      <c r="D60" s="4">
        <f t="shared" si="5"/>
        <v>-3.4799999999999999E-5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11">
        <v>0</v>
      </c>
      <c r="M60" s="11">
        <v>0</v>
      </c>
      <c r="N60" s="11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>
        <f t="shared" si="6"/>
        <v>0</v>
      </c>
      <c r="AX60" s="3">
        <f t="shared" si="3"/>
        <v>58</v>
      </c>
      <c r="AY60" s="3" t="str">
        <f>VLOOKUP(AX60,CLASIFICADOS!$B$3:$C$103,2,FALSE)</f>
        <v>FIT KWON DO</v>
      </c>
      <c r="AZ60" s="4">
        <f>VLOOKUP(AY60,CLASIFICADOS!$C$3:$AW$103,2,FALSE)</f>
        <v>-7.8299999999999996E-6</v>
      </c>
    </row>
    <row r="61" spans="1:52" x14ac:dyDescent="0.3">
      <c r="A61">
        <v>-5.8999999999999996E-7</v>
      </c>
      <c r="B61">
        <f t="shared" si="4"/>
        <v>74</v>
      </c>
      <c r="C61" s="16" t="s">
        <v>22</v>
      </c>
      <c r="D61" s="4">
        <f t="shared" si="5"/>
        <v>-3.5989999999999999E-5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>
        <f t="shared" si="6"/>
        <v>0</v>
      </c>
      <c r="AX61" s="3">
        <f t="shared" si="3"/>
        <v>59</v>
      </c>
      <c r="AY61" s="3" t="str">
        <f>VLOOKUP(AX61,CLASIFICADOS!$B$3:$C$103,2,FALSE)</f>
        <v xml:space="preserve">FURIA NEGRA </v>
      </c>
      <c r="AZ61" s="4">
        <f>VLOOKUP(AY61,CLASIFICADOS!$C$3:$AW$103,2,FALSE)</f>
        <v>-8.9899999999999986E-6</v>
      </c>
    </row>
    <row r="62" spans="1:52" x14ac:dyDescent="0.3">
      <c r="A62">
        <v>-5.9999999999999997E-7</v>
      </c>
      <c r="B62">
        <f t="shared" si="4"/>
        <v>75</v>
      </c>
      <c r="C62" s="16" t="s">
        <v>23</v>
      </c>
      <c r="D62" s="4">
        <f t="shared" si="5"/>
        <v>-3.7199999999999996E-5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>
        <f t="shared" si="6"/>
        <v>0</v>
      </c>
      <c r="AX62" s="3">
        <f t="shared" si="3"/>
        <v>60</v>
      </c>
      <c r="AY62" s="3" t="str">
        <f>VLOOKUP(AX62,CLASIFICADOS!$B$3:$C$103,2,FALSE)</f>
        <v>GRAN MASTER</v>
      </c>
      <c r="AZ62" s="4">
        <f>VLOOKUP(AY62,CLASIFICADOS!$C$3:$AW$103,2,FALSE)</f>
        <v>-9.5999999999999996E-6</v>
      </c>
    </row>
    <row r="63" spans="1:52" x14ac:dyDescent="0.3">
      <c r="A63">
        <v>-6.0999999999999998E-7</v>
      </c>
      <c r="B63">
        <f t="shared" si="4"/>
        <v>76</v>
      </c>
      <c r="C63" s="16" t="s">
        <v>40</v>
      </c>
      <c r="D63" s="4">
        <f t="shared" si="5"/>
        <v>-3.8429999999999996E-5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>
        <f t="shared" si="6"/>
        <v>0</v>
      </c>
      <c r="AX63" s="3">
        <f t="shared" si="3"/>
        <v>61</v>
      </c>
      <c r="AY63" s="3" t="str">
        <f>VLOOKUP(AX63,CLASIFICADOS!$B$3:$C$103,2,FALSE)</f>
        <v>GOYANG - IDEUL</v>
      </c>
      <c r="AZ63" s="4">
        <f>VLOOKUP(AY63,CLASIFICADOS!$C$3:$AW$103,2,FALSE)</f>
        <v>-1.023E-5</v>
      </c>
    </row>
    <row r="64" spans="1:52" x14ac:dyDescent="0.3">
      <c r="A64">
        <v>-6.1999999999999999E-7</v>
      </c>
      <c r="B64">
        <f t="shared" si="4"/>
        <v>77</v>
      </c>
      <c r="C64" s="16" t="s">
        <v>46</v>
      </c>
      <c r="D64" s="4">
        <f t="shared" si="5"/>
        <v>-3.968E-5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>
        <f t="shared" si="6"/>
        <v>0</v>
      </c>
      <c r="AX64" s="3">
        <f t="shared" si="3"/>
        <v>62</v>
      </c>
      <c r="AY64" s="3" t="str">
        <f>VLOOKUP(AX64,CLASIFICADOS!$B$3:$C$103,2,FALSE)</f>
        <v>HIMCHARI DONJANG</v>
      </c>
      <c r="AZ64" s="4">
        <f>VLOOKUP(AY64,CLASIFICADOS!$C$3:$AW$103,2,FALSE)</f>
        <v>-1.1550000000000001E-5</v>
      </c>
    </row>
    <row r="65" spans="1:52" x14ac:dyDescent="0.3">
      <c r="A65">
        <v>-6.3E-7</v>
      </c>
      <c r="B65">
        <f t="shared" si="4"/>
        <v>78</v>
      </c>
      <c r="C65" s="18" t="s">
        <v>97</v>
      </c>
      <c r="D65" s="4">
        <f t="shared" si="5"/>
        <v>-4.0949999999999999E-5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>
        <f t="shared" si="6"/>
        <v>0</v>
      </c>
      <c r="AX65" s="3">
        <f t="shared" si="3"/>
        <v>63</v>
      </c>
      <c r="AY65" s="3" t="str">
        <f>VLOOKUP(AX65,CLASIFICADOS!$B$3:$C$103,2,FALSE)</f>
        <v>JR SPORT</v>
      </c>
      <c r="AZ65" s="4">
        <f>VLOOKUP(AY65,CLASIFICADOS!$C$3:$AW$103,2,FALSE)</f>
        <v>-1.52E-5</v>
      </c>
    </row>
    <row r="66" spans="1:52" x14ac:dyDescent="0.3">
      <c r="A66">
        <v>-6.4000000000000001E-7</v>
      </c>
      <c r="B66">
        <f t="shared" si="4"/>
        <v>79</v>
      </c>
      <c r="C66" s="18" t="s">
        <v>98</v>
      </c>
      <c r="D66" s="4">
        <f t="shared" si="5"/>
        <v>-4.2240000000000002E-5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>
        <f t="shared" si="6"/>
        <v>0</v>
      </c>
      <c r="AX66" s="3">
        <f t="shared" si="3"/>
        <v>64</v>
      </c>
      <c r="AY66" s="3" t="str">
        <f>VLOOKUP(AX66,CLASIFICADOS!$B$3:$C$103,2,FALSE)</f>
        <v>JUVENTUS</v>
      </c>
      <c r="AZ66" s="4">
        <f>VLOOKUP(AY66,CLASIFICADOS!$C$3:$AW$103,2,FALSE)</f>
        <v>-1.5990000000000001E-5</v>
      </c>
    </row>
    <row r="67" spans="1:52" x14ac:dyDescent="0.3">
      <c r="A67">
        <v>-6.5000000000000002E-7</v>
      </c>
      <c r="B67">
        <f t="shared" ref="B67:B103" si="7">_xlfn.RANK.AVG(D67,$D$3:$D$103,0)</f>
        <v>80</v>
      </c>
      <c r="C67" s="18" t="s">
        <v>99</v>
      </c>
      <c r="D67" s="4">
        <f t="shared" ref="D67:D103" si="8">AW67+A67*ROW()</f>
        <v>-4.3550000000000001E-5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>
        <f t="shared" ref="AW67:AW94" si="9">SUM(E67:AV67)</f>
        <v>0</v>
      </c>
      <c r="AX67" s="3">
        <f t="shared" si="3"/>
        <v>65</v>
      </c>
      <c r="AY67" s="3" t="str">
        <f>VLOOKUP(AX67,CLASIFICADOS!$B$3:$C$103,2,FALSE)</f>
        <v>KOREAN DRAGON</v>
      </c>
      <c r="AZ67" s="4">
        <f>VLOOKUP(AY67,CLASIFICADOS!$C$3:$AW$103,2,FALSE)</f>
        <v>-1.8479999999999999E-5</v>
      </c>
    </row>
    <row r="68" spans="1:52" x14ac:dyDescent="0.3">
      <c r="A68">
        <v>-6.6000000000000003E-7</v>
      </c>
      <c r="B68">
        <f t="shared" si="7"/>
        <v>81</v>
      </c>
      <c r="C68" s="16" t="s">
        <v>62</v>
      </c>
      <c r="D68" s="4">
        <f t="shared" si="8"/>
        <v>-4.4880000000000004E-5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>
        <f t="shared" si="9"/>
        <v>0</v>
      </c>
      <c r="AX68" s="3">
        <f t="shared" ref="AX68:AX103" si="10">AX67+1</f>
        <v>66</v>
      </c>
      <c r="AY68" s="3" t="str">
        <f>VLOOKUP(AX68,CLASIFICADOS!$B$3:$C$103,2,FALSE)</f>
        <v>KUKKIKWON</v>
      </c>
      <c r="AZ68" s="4">
        <f>VLOOKUP(AY68,CLASIFICADOS!$C$3:$AW$103,2,FALSE)</f>
        <v>-2.0240000000000003E-5</v>
      </c>
    </row>
    <row r="69" spans="1:52" x14ac:dyDescent="0.3">
      <c r="A69">
        <v>-6.7000000000000004E-7</v>
      </c>
      <c r="B69">
        <f t="shared" si="7"/>
        <v>32</v>
      </c>
      <c r="C69" s="18" t="s">
        <v>129</v>
      </c>
      <c r="D69" s="4">
        <f t="shared" si="8"/>
        <v>5.9999537700000003</v>
      </c>
      <c r="E69" s="3">
        <v>0</v>
      </c>
      <c r="F69" s="3">
        <v>0</v>
      </c>
      <c r="G69" s="3">
        <v>0</v>
      </c>
      <c r="H69" s="10">
        <v>4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10">
        <v>0</v>
      </c>
      <c r="P69" s="10">
        <v>0</v>
      </c>
      <c r="Q69" s="3">
        <v>2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/>
      <c r="X69" s="10"/>
      <c r="Y69" s="10"/>
      <c r="Z69" s="10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>
        <f t="shared" si="9"/>
        <v>6</v>
      </c>
      <c r="AX69" s="3">
        <f t="shared" si="10"/>
        <v>67</v>
      </c>
      <c r="AY69" s="3" t="str">
        <f>VLOOKUP(AX69,CLASIFICADOS!$B$3:$C$103,2,FALSE)</f>
        <v>LITHE BODY</v>
      </c>
      <c r="AZ69" s="4">
        <f>VLOOKUP(AY69,CLASIFICADOS!$C$3:$AW$103,2,FALSE)</f>
        <v>-2.499E-5</v>
      </c>
    </row>
    <row r="70" spans="1:52" x14ac:dyDescent="0.3">
      <c r="A70">
        <v>-6.7999999999999995E-7</v>
      </c>
      <c r="B70">
        <f t="shared" si="7"/>
        <v>16</v>
      </c>
      <c r="C70" s="16" t="s">
        <v>63</v>
      </c>
      <c r="D70" s="4">
        <f t="shared" si="8"/>
        <v>35.999952399999998</v>
      </c>
      <c r="E70" s="3">
        <v>0</v>
      </c>
      <c r="F70" s="3">
        <v>0</v>
      </c>
      <c r="G70" s="3">
        <v>4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8</v>
      </c>
      <c r="P70" s="3">
        <v>0</v>
      </c>
      <c r="Q70" s="3">
        <v>2</v>
      </c>
      <c r="R70" s="3">
        <v>0</v>
      </c>
      <c r="S70" s="3">
        <v>0</v>
      </c>
      <c r="T70" s="3">
        <v>10</v>
      </c>
      <c r="U70" s="3">
        <v>12</v>
      </c>
      <c r="V70" s="3">
        <v>0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>
        <f t="shared" si="9"/>
        <v>36</v>
      </c>
      <c r="AX70" s="3">
        <f t="shared" si="10"/>
        <v>68</v>
      </c>
      <c r="AY70" s="3" t="str">
        <f>VLOOKUP(AX70,CLASIFICADOS!$B$3:$C$103,2,FALSE)</f>
        <v>LOBOS</v>
      </c>
      <c r="AZ70" s="4">
        <f>VLOOKUP(AY70,CLASIFICADOS!$C$3:$AW$103,2,FALSE)</f>
        <v>-2.5999999999999998E-5</v>
      </c>
    </row>
    <row r="71" spans="1:52" x14ac:dyDescent="0.3">
      <c r="A71">
        <v>-6.8999999999999996E-7</v>
      </c>
      <c r="B71">
        <f t="shared" si="7"/>
        <v>5</v>
      </c>
      <c r="C71" s="16" t="s">
        <v>41</v>
      </c>
      <c r="D71" s="4">
        <f t="shared" si="8"/>
        <v>110.99995101</v>
      </c>
      <c r="E71" s="3">
        <v>8</v>
      </c>
      <c r="F71" s="3">
        <v>0</v>
      </c>
      <c r="G71" s="3">
        <v>6</v>
      </c>
      <c r="H71" s="3">
        <v>0</v>
      </c>
      <c r="I71" s="3">
        <v>10</v>
      </c>
      <c r="J71" s="3">
        <v>32</v>
      </c>
      <c r="K71" s="3">
        <v>12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43</v>
      </c>
      <c r="U71" s="3">
        <v>0</v>
      </c>
      <c r="V71" s="3">
        <v>0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>
        <f t="shared" si="9"/>
        <v>111</v>
      </c>
      <c r="AX71" s="3">
        <f t="shared" si="10"/>
        <v>69</v>
      </c>
      <c r="AY71" s="3" t="str">
        <f>VLOOKUP(AX71,CLASIFICADOS!$B$3:$C$103,2,FALSE)</f>
        <v>MASTER HOME</v>
      </c>
      <c r="AZ71" s="4">
        <f>VLOOKUP(AY71,CLASIFICADOS!$C$3:$AW$103,2,FALSE)</f>
        <v>-2.8079999999999999E-5</v>
      </c>
    </row>
    <row r="72" spans="1:52" x14ac:dyDescent="0.3">
      <c r="A72">
        <v>-6.9999999999999997E-7</v>
      </c>
      <c r="B72">
        <f t="shared" si="7"/>
        <v>41</v>
      </c>
      <c r="C72" s="16" t="s">
        <v>64</v>
      </c>
      <c r="D72" s="4">
        <f t="shared" si="8"/>
        <v>1.9999496000000001</v>
      </c>
      <c r="E72" s="3">
        <v>0</v>
      </c>
      <c r="F72" s="3">
        <v>0</v>
      </c>
      <c r="G72" s="3">
        <v>0</v>
      </c>
      <c r="H72" s="3">
        <v>2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>
        <f t="shared" si="9"/>
        <v>2</v>
      </c>
      <c r="AX72" s="3">
        <f t="shared" si="10"/>
        <v>70</v>
      </c>
      <c r="AY72" s="3" t="str">
        <f>VLOOKUP(AX72,CLASIFICADOS!$B$3:$C$103,2,FALSE)</f>
        <v>MILENIUM</v>
      </c>
      <c r="AZ72" s="4">
        <f>VLOOKUP(AY72,CLASIFICADOS!$C$3:$AW$103,2,FALSE)</f>
        <v>-3.1350000000000003E-5</v>
      </c>
    </row>
    <row r="73" spans="1:52" x14ac:dyDescent="0.3">
      <c r="A73">
        <v>-7.0999999999999998E-7</v>
      </c>
      <c r="B73">
        <f t="shared" si="7"/>
        <v>33</v>
      </c>
      <c r="C73" s="16" t="s">
        <v>42</v>
      </c>
      <c r="D73" s="4">
        <f t="shared" si="8"/>
        <v>5.9999481699999997</v>
      </c>
      <c r="E73" s="3">
        <v>2</v>
      </c>
      <c r="F73" s="3">
        <v>2</v>
      </c>
      <c r="G73" s="3">
        <v>0</v>
      </c>
      <c r="H73" s="3">
        <v>2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>
        <f t="shared" si="9"/>
        <v>6</v>
      </c>
      <c r="AX73" s="3">
        <f t="shared" si="10"/>
        <v>71</v>
      </c>
      <c r="AY73" s="3" t="str">
        <f>VLOOKUP(AX73,CLASIFICADOS!$B$3:$C$103,2,FALSE)</f>
        <v>MICHAY DO</v>
      </c>
      <c r="AZ73" s="4">
        <f>VLOOKUP(AY73,CLASIFICADOS!$C$3:$AW$103,2,FALSE)</f>
        <v>-3.2480000000000001E-5</v>
      </c>
    </row>
    <row r="74" spans="1:52" x14ac:dyDescent="0.3">
      <c r="A74">
        <v>-7.1999999999999999E-7</v>
      </c>
      <c r="B74">
        <f t="shared" si="7"/>
        <v>82</v>
      </c>
      <c r="C74" s="16" t="s">
        <v>65</v>
      </c>
      <c r="D74" s="4">
        <f t="shared" si="8"/>
        <v>-5.3279999999999998E-5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>
        <f t="shared" si="9"/>
        <v>0</v>
      </c>
      <c r="AX74" s="3">
        <f t="shared" si="10"/>
        <v>72</v>
      </c>
      <c r="AY74" s="3" t="str">
        <f>VLOOKUP(AX74,CLASIFICADOS!$B$3:$C$103,2,FALSE)</f>
        <v>MINOTAUROS</v>
      </c>
      <c r="AZ74" s="4">
        <f>VLOOKUP(AY74,CLASIFICADOS!$C$3:$AW$103,2,FALSE)</f>
        <v>-3.3630000000000002E-5</v>
      </c>
    </row>
    <row r="75" spans="1:52" x14ac:dyDescent="0.3">
      <c r="A75">
        <v>-7.3E-7</v>
      </c>
      <c r="B75">
        <f t="shared" si="7"/>
        <v>1</v>
      </c>
      <c r="C75" s="18" t="s">
        <v>7</v>
      </c>
      <c r="D75" s="4">
        <f t="shared" si="8"/>
        <v>171.99994525</v>
      </c>
      <c r="E75" s="3">
        <v>2</v>
      </c>
      <c r="F75" s="3">
        <v>0</v>
      </c>
      <c r="G75" s="3">
        <v>12</v>
      </c>
      <c r="H75" s="3">
        <v>10</v>
      </c>
      <c r="I75" s="3">
        <v>8</v>
      </c>
      <c r="J75" s="3">
        <v>0</v>
      </c>
      <c r="K75" s="3">
        <v>0</v>
      </c>
      <c r="L75" s="3">
        <v>6</v>
      </c>
      <c r="M75" s="3">
        <v>0</v>
      </c>
      <c r="N75" s="3">
        <v>0</v>
      </c>
      <c r="O75" s="3">
        <v>44</v>
      </c>
      <c r="P75" s="3">
        <v>0</v>
      </c>
      <c r="Q75" s="3">
        <v>12</v>
      </c>
      <c r="R75" s="3">
        <v>0</v>
      </c>
      <c r="S75" s="3">
        <v>0</v>
      </c>
      <c r="T75" s="3">
        <v>0</v>
      </c>
      <c r="U75" s="3">
        <v>58</v>
      </c>
      <c r="V75" s="3">
        <v>20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>
        <f t="shared" si="9"/>
        <v>172</v>
      </c>
      <c r="AX75" s="3">
        <f t="shared" si="10"/>
        <v>73</v>
      </c>
      <c r="AY75" s="3" t="str">
        <f>VLOOKUP(AX75,CLASIFICADOS!$B$3:$C$103,2,FALSE)</f>
        <v>MIT-TKD</v>
      </c>
      <c r="AZ75" s="4">
        <f>VLOOKUP(AY75,CLASIFICADOS!$C$3:$AW$103,2,FALSE)</f>
        <v>-3.4799999999999999E-5</v>
      </c>
    </row>
    <row r="76" spans="1:52" x14ac:dyDescent="0.3">
      <c r="A76">
        <v>-7.4000000000000001E-7</v>
      </c>
      <c r="B76">
        <f t="shared" si="7"/>
        <v>30</v>
      </c>
      <c r="C76" s="18" t="s">
        <v>8</v>
      </c>
      <c r="D76" s="4">
        <f t="shared" si="8"/>
        <v>7.9999437599999998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2</v>
      </c>
      <c r="R76" s="3">
        <v>0</v>
      </c>
      <c r="S76" s="3">
        <v>0</v>
      </c>
      <c r="T76" s="3">
        <v>6</v>
      </c>
      <c r="U76" s="3">
        <v>0</v>
      </c>
      <c r="V76" s="3">
        <v>0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>
        <f t="shared" si="9"/>
        <v>8</v>
      </c>
      <c r="AX76" s="3">
        <f t="shared" si="10"/>
        <v>74</v>
      </c>
      <c r="AY76" s="3" t="str">
        <f>VLOOKUP(AX76,CLASIFICADOS!$B$3:$C$103,2,FALSE)</f>
        <v>PALADINES</v>
      </c>
      <c r="AZ76" s="4">
        <f>VLOOKUP(AY76,CLASIFICADOS!$C$3:$AW$103,2,FALSE)</f>
        <v>-3.5989999999999999E-5</v>
      </c>
    </row>
    <row r="77" spans="1:52" x14ac:dyDescent="0.3">
      <c r="A77">
        <v>-7.5000000000000002E-7</v>
      </c>
      <c r="B77">
        <f t="shared" si="7"/>
        <v>19</v>
      </c>
      <c r="C77" s="16" t="s">
        <v>79</v>
      </c>
      <c r="D77" s="4">
        <f t="shared" si="8"/>
        <v>25.99994225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6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4</v>
      </c>
      <c r="R77" s="3">
        <v>0</v>
      </c>
      <c r="S77" s="3">
        <v>0</v>
      </c>
      <c r="T77" s="3">
        <v>16</v>
      </c>
      <c r="U77" s="3">
        <v>0</v>
      </c>
      <c r="V77" s="3">
        <v>0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>
        <f t="shared" si="9"/>
        <v>26</v>
      </c>
      <c r="AX77" s="3">
        <f t="shared" si="10"/>
        <v>75</v>
      </c>
      <c r="AY77" s="3" t="str">
        <f>VLOOKUP(AX77,CLASIFICADOS!$B$3:$C$103,2,FALSE)</f>
        <v>PANDADEMON</v>
      </c>
      <c r="AZ77" s="4">
        <f>VLOOKUP(AY77,CLASIFICADOS!$C$3:$AW$103,2,FALSE)</f>
        <v>-3.7199999999999996E-5</v>
      </c>
    </row>
    <row r="78" spans="1:52" x14ac:dyDescent="0.3">
      <c r="A78">
        <v>-7.6000000000000003E-7</v>
      </c>
      <c r="B78">
        <f t="shared" si="7"/>
        <v>83</v>
      </c>
      <c r="C78" s="16" t="s">
        <v>55</v>
      </c>
      <c r="D78" s="4">
        <f t="shared" si="8"/>
        <v>-5.9280000000000002E-5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>
        <f t="shared" si="9"/>
        <v>0</v>
      </c>
      <c r="AX78" s="3">
        <f t="shared" si="10"/>
        <v>76</v>
      </c>
      <c r="AY78" s="3" t="str">
        <f>VLOOKUP(AX78,CLASIFICADOS!$B$3:$C$103,2,FALSE)</f>
        <v>PIONEROS FORTI</v>
      </c>
      <c r="AZ78" s="4">
        <f>VLOOKUP(AY78,CLASIFICADOS!$C$3:$AW$103,2,FALSE)</f>
        <v>-3.8429999999999996E-5</v>
      </c>
    </row>
    <row r="79" spans="1:52" x14ac:dyDescent="0.3">
      <c r="A79">
        <v>-7.7000000000000004E-7</v>
      </c>
      <c r="B79">
        <f t="shared" si="7"/>
        <v>34</v>
      </c>
      <c r="C79" s="16" t="s">
        <v>78</v>
      </c>
      <c r="D79" s="4">
        <f t="shared" si="8"/>
        <v>5.9999391700000002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6</v>
      </c>
      <c r="U79" s="3">
        <v>0</v>
      </c>
      <c r="V79" s="3">
        <v>0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>
        <f t="shared" si="9"/>
        <v>6</v>
      </c>
      <c r="AX79" s="3">
        <f t="shared" si="10"/>
        <v>77</v>
      </c>
      <c r="AY79" s="3" t="str">
        <f>VLOOKUP(AX79,CLASIFICADOS!$B$3:$C$103,2,FALSE)</f>
        <v>PIONEROS MEJIA</v>
      </c>
      <c r="AZ79" s="4">
        <f>VLOOKUP(AY79,CLASIFICADOS!$C$3:$AW$103,2,FALSE)</f>
        <v>-3.968E-5</v>
      </c>
    </row>
    <row r="80" spans="1:52" x14ac:dyDescent="0.3">
      <c r="A80">
        <v>-7.8000000000000005E-7</v>
      </c>
      <c r="B80">
        <f t="shared" si="7"/>
        <v>84</v>
      </c>
      <c r="C80" s="16" t="s">
        <v>66</v>
      </c>
      <c r="D80" s="4">
        <f t="shared" si="8"/>
        <v>-6.2399999999999999E-5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>
        <f t="shared" si="9"/>
        <v>0</v>
      </c>
      <c r="AX80" s="3">
        <f t="shared" si="10"/>
        <v>78</v>
      </c>
      <c r="AY80" s="3" t="str">
        <f>VLOOKUP(AX80,CLASIFICADOS!$B$3:$C$103,2,FALSE)</f>
        <v>PYONG YANG</v>
      </c>
      <c r="AZ80" s="4">
        <f>VLOOKUP(AY80,CLASIFICADOS!$C$3:$AW$103,2,FALSE)</f>
        <v>-4.0949999999999999E-5</v>
      </c>
    </row>
    <row r="81" spans="1:52" x14ac:dyDescent="0.3">
      <c r="A81">
        <v>-7.8999999999999995E-7</v>
      </c>
      <c r="B81">
        <f t="shared" si="7"/>
        <v>85</v>
      </c>
      <c r="C81" s="16" t="s">
        <v>11</v>
      </c>
      <c r="D81" s="4">
        <f t="shared" si="8"/>
        <v>-6.3990000000000002E-5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>
        <f t="shared" si="9"/>
        <v>0</v>
      </c>
      <c r="AX81" s="3">
        <f t="shared" si="10"/>
        <v>79</v>
      </c>
      <c r="AY81" s="3" t="str">
        <f>VLOOKUP(AX81,CLASIFICADOS!$B$3:$C$103,2,FALSE)</f>
        <v>RAIG de LLUM</v>
      </c>
      <c r="AZ81" s="4">
        <f>VLOOKUP(AY81,CLASIFICADOS!$C$3:$AW$103,2,FALSE)</f>
        <v>-4.2240000000000002E-5</v>
      </c>
    </row>
    <row r="82" spans="1:52" x14ac:dyDescent="0.3">
      <c r="A82">
        <v>-7.9999999999999996E-7</v>
      </c>
      <c r="B82">
        <f t="shared" si="7"/>
        <v>17</v>
      </c>
      <c r="C82" s="16" t="s">
        <v>43</v>
      </c>
      <c r="D82" s="4">
        <f t="shared" si="8"/>
        <v>26.999934400000001</v>
      </c>
      <c r="E82" s="3">
        <v>0</v>
      </c>
      <c r="F82" s="3">
        <v>0</v>
      </c>
      <c r="G82" s="3">
        <v>6</v>
      </c>
      <c r="H82" s="3">
        <v>6</v>
      </c>
      <c r="I82" s="3">
        <v>0</v>
      </c>
      <c r="J82" s="3">
        <v>13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2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>
        <f t="shared" si="9"/>
        <v>27</v>
      </c>
      <c r="AX82" s="3">
        <f t="shared" si="10"/>
        <v>80</v>
      </c>
      <c r="AY82" s="3" t="str">
        <f>VLOOKUP(AX82,CLASIFICADOS!$B$3:$C$103,2,FALSE)</f>
        <v>RED TANAKA</v>
      </c>
      <c r="AZ82" s="4">
        <f>VLOOKUP(AY82,CLASIFICADOS!$C$3:$AW$103,2,FALSE)</f>
        <v>-4.3550000000000001E-5</v>
      </c>
    </row>
    <row r="83" spans="1:52" x14ac:dyDescent="0.3">
      <c r="A83">
        <v>-8.0999999999999997E-7</v>
      </c>
      <c r="B83">
        <f t="shared" si="7"/>
        <v>22</v>
      </c>
      <c r="C83" s="16" t="s">
        <v>54</v>
      </c>
      <c r="D83" s="4">
        <f t="shared" si="8"/>
        <v>19.999932770000001</v>
      </c>
      <c r="E83" s="3">
        <v>0</v>
      </c>
      <c r="F83" s="3">
        <v>0</v>
      </c>
      <c r="G83" s="3">
        <v>4</v>
      </c>
      <c r="H83" s="3">
        <v>8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8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>
        <f t="shared" si="9"/>
        <v>20</v>
      </c>
      <c r="AX83" s="3">
        <f t="shared" si="10"/>
        <v>81</v>
      </c>
      <c r="AY83" s="3" t="str">
        <f>VLOOKUP(AX83,CLASIFICADOS!$B$3:$C$103,2,FALSE)</f>
        <v>RENACER</v>
      </c>
      <c r="AZ83" s="4">
        <f>VLOOKUP(AY83,CLASIFICADOS!$C$3:$AW$103,2,FALSE)</f>
        <v>-4.4880000000000004E-5</v>
      </c>
    </row>
    <row r="84" spans="1:52" ht="28.2" x14ac:dyDescent="0.3">
      <c r="A84">
        <v>-8.1999999999999998E-7</v>
      </c>
      <c r="B84">
        <f t="shared" si="7"/>
        <v>13</v>
      </c>
      <c r="C84" s="16" t="s">
        <v>53</v>
      </c>
      <c r="D84" s="4">
        <f t="shared" si="8"/>
        <v>37.999931119999999</v>
      </c>
      <c r="E84" s="3">
        <v>0</v>
      </c>
      <c r="F84" s="3">
        <v>0</v>
      </c>
      <c r="G84" s="3">
        <v>0</v>
      </c>
      <c r="H84" s="3">
        <v>6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2</v>
      </c>
      <c r="R84" s="3">
        <v>0</v>
      </c>
      <c r="S84" s="3">
        <v>30</v>
      </c>
      <c r="T84" s="3">
        <v>0</v>
      </c>
      <c r="U84" s="3">
        <v>0</v>
      </c>
      <c r="V84" s="3">
        <v>0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>
        <f t="shared" si="9"/>
        <v>38</v>
      </c>
      <c r="AX84" s="3">
        <f t="shared" si="10"/>
        <v>82</v>
      </c>
      <c r="AY84" s="3" t="str">
        <f>VLOOKUP(AX84,CLASIFICADOS!$B$3:$C$103,2,FALSE)</f>
        <v>SCORPIUS</v>
      </c>
      <c r="AZ84" s="4">
        <f>VLOOKUP(AY84,CLASIFICADOS!$C$3:$AW$103,2,FALSE)</f>
        <v>-5.3279999999999998E-5</v>
      </c>
    </row>
    <row r="85" spans="1:52" x14ac:dyDescent="0.3">
      <c r="A85">
        <v>-8.2999999999999999E-7</v>
      </c>
      <c r="B85">
        <f t="shared" si="7"/>
        <v>86</v>
      </c>
      <c r="C85" s="16" t="s">
        <v>72</v>
      </c>
      <c r="D85" s="4">
        <f t="shared" si="8"/>
        <v>-7.0549999999999994E-5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>
        <f t="shared" si="9"/>
        <v>0</v>
      </c>
      <c r="AX85" s="3">
        <f t="shared" si="10"/>
        <v>83</v>
      </c>
      <c r="AY85" s="3" t="str">
        <f>VLOOKUP(AX85,CLASIFICADOS!$B$3:$C$103,2,FALSE)</f>
        <v>SURYUN</v>
      </c>
      <c r="AZ85" s="4">
        <f>VLOOKUP(AY85,CLASIFICADOS!$C$3:$AW$103,2,FALSE)</f>
        <v>-5.9280000000000002E-5</v>
      </c>
    </row>
    <row r="86" spans="1:52" x14ac:dyDescent="0.3">
      <c r="A86">
        <v>-8.4E-7</v>
      </c>
      <c r="B86">
        <f t="shared" si="7"/>
        <v>87</v>
      </c>
      <c r="C86" s="16" t="s">
        <v>73</v>
      </c>
      <c r="D86" s="4">
        <f t="shared" si="8"/>
        <v>-7.224E-5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>
        <f t="shared" si="9"/>
        <v>0</v>
      </c>
      <c r="AX86" s="3">
        <f t="shared" si="10"/>
        <v>84</v>
      </c>
      <c r="AY86" s="3" t="str">
        <f>VLOOKUP(AX86,CLASIFICADOS!$B$3:$C$103,2,FALSE)</f>
        <v>TAE BAEK ECUADOR JR</v>
      </c>
      <c r="AZ86" s="4">
        <f>VLOOKUP(AY86,CLASIFICADOS!$C$3:$AW$103,2,FALSE)</f>
        <v>-6.2399999999999999E-5</v>
      </c>
    </row>
    <row r="87" spans="1:52" x14ac:dyDescent="0.3">
      <c r="A87">
        <v>-8.5000000000000001E-7</v>
      </c>
      <c r="B87">
        <f t="shared" si="7"/>
        <v>42</v>
      </c>
      <c r="C87" s="16" t="s">
        <v>74</v>
      </c>
      <c r="D87" s="4">
        <f t="shared" si="8"/>
        <v>1.99992605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2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>
        <f t="shared" si="9"/>
        <v>2</v>
      </c>
      <c r="AX87" s="3">
        <f t="shared" si="10"/>
        <v>85</v>
      </c>
      <c r="AY87" s="3" t="str">
        <f>VLOOKUP(AX87,CLASIFICADOS!$B$3:$C$103,2,FALSE)</f>
        <v>TAE KINGS</v>
      </c>
      <c r="AZ87" s="4">
        <f>VLOOKUP(AY87,CLASIFICADOS!$C$3:$AW$103,2,FALSE)</f>
        <v>-6.3990000000000002E-5</v>
      </c>
    </row>
    <row r="88" spans="1:52" x14ac:dyDescent="0.3">
      <c r="A88">
        <v>-8.6000000000000002E-7</v>
      </c>
      <c r="B88">
        <f t="shared" si="7"/>
        <v>88</v>
      </c>
      <c r="C88" s="16" t="s">
        <v>101</v>
      </c>
      <c r="D88" s="4">
        <f t="shared" si="8"/>
        <v>-7.5680000000000007E-5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>
        <f t="shared" si="9"/>
        <v>0</v>
      </c>
      <c r="AX88" s="3">
        <f t="shared" si="10"/>
        <v>86</v>
      </c>
      <c r="AY88" s="3" t="str">
        <f>VLOOKUP(AX88,CLASIFICADOS!$B$3:$C$103,2,FALSE)</f>
        <v>TAEKWONDO JITAE</v>
      </c>
      <c r="AZ88" s="4">
        <f>VLOOKUP(AY88,CLASIFICADOS!$C$3:$AW$103,2,FALSE)</f>
        <v>-7.0549999999999994E-5</v>
      </c>
    </row>
    <row r="89" spans="1:52" x14ac:dyDescent="0.3">
      <c r="A89">
        <v>-8.7000000000000003E-7</v>
      </c>
      <c r="B89">
        <f t="shared" si="7"/>
        <v>89</v>
      </c>
      <c r="C89" s="16" t="s">
        <v>17</v>
      </c>
      <c r="D89" s="4">
        <f t="shared" si="8"/>
        <v>-7.7430000000000009E-5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>
        <f t="shared" si="9"/>
        <v>0</v>
      </c>
      <c r="AX89" s="3">
        <f t="shared" si="10"/>
        <v>87</v>
      </c>
      <c r="AY89" s="3" t="str">
        <f>VLOOKUP(AX89,CLASIFICADOS!$B$3:$C$103,2,FALSE)</f>
        <v>TAEKWONDO JUCARO</v>
      </c>
      <c r="AZ89" s="4">
        <f>VLOOKUP(AY89,CLASIFICADOS!$C$3:$AW$103,2,FALSE)</f>
        <v>-7.224E-5</v>
      </c>
    </row>
    <row r="90" spans="1:52" x14ac:dyDescent="0.3">
      <c r="A90">
        <v>-8.8000000000000004E-7</v>
      </c>
      <c r="B90">
        <f t="shared" si="7"/>
        <v>90</v>
      </c>
      <c r="C90" s="16" t="s">
        <v>75</v>
      </c>
      <c r="D90" s="4">
        <f t="shared" si="8"/>
        <v>-7.9200000000000001E-5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>
        <f t="shared" si="9"/>
        <v>0</v>
      </c>
      <c r="AX90" s="3">
        <f t="shared" si="10"/>
        <v>88</v>
      </c>
      <c r="AY90" s="3" t="str">
        <f>VLOOKUP(AX90,CLASIFICADOS!$B$3:$C$103,2,FALSE)</f>
        <v>TEAM TAUROS TAEKWONDO</v>
      </c>
      <c r="AZ90" s="4">
        <f>VLOOKUP(AY90,CLASIFICADOS!$C$3:$AW$103,2,FALSE)</f>
        <v>-7.5680000000000007E-5</v>
      </c>
    </row>
    <row r="91" spans="1:52" x14ac:dyDescent="0.3">
      <c r="A91">
        <v>-8.8999999999999995E-7</v>
      </c>
      <c r="B91">
        <f t="shared" si="7"/>
        <v>43</v>
      </c>
      <c r="C91" s="16" t="s">
        <v>44</v>
      </c>
      <c r="D91" s="4">
        <f t="shared" si="8"/>
        <v>1.9999190099999999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2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>
        <f t="shared" si="9"/>
        <v>2</v>
      </c>
      <c r="AX91" s="3">
        <f t="shared" si="10"/>
        <v>89</v>
      </c>
      <c r="AY91" s="3" t="str">
        <f>VLOOKUP(AX91,CLASIFICADOS!$B$3:$C$103,2,FALSE)</f>
        <v>TEAM VENCEDORES</v>
      </c>
      <c r="AZ91" s="4">
        <f>VLOOKUP(AY91,CLASIFICADOS!$C$3:$AW$103,2,FALSE)</f>
        <v>-7.7430000000000009E-5</v>
      </c>
    </row>
    <row r="92" spans="1:52" x14ac:dyDescent="0.3">
      <c r="A92">
        <v>-8.9999999999999996E-7</v>
      </c>
      <c r="B92">
        <f t="shared" si="7"/>
        <v>91</v>
      </c>
      <c r="C92" s="16" t="s">
        <v>45</v>
      </c>
      <c r="D92" s="4">
        <f t="shared" si="8"/>
        <v>-8.2799999999999993E-5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>
        <f t="shared" si="9"/>
        <v>0</v>
      </c>
      <c r="AX92" s="3">
        <f t="shared" si="10"/>
        <v>90</v>
      </c>
      <c r="AY92" s="3" t="str">
        <f>VLOOKUP(AX92,CLASIFICADOS!$B$3:$C$103,2,FALSE)</f>
        <v>TEKKEN</v>
      </c>
      <c r="AZ92" s="4">
        <f>VLOOKUP(AY92,CLASIFICADOS!$C$3:$AW$103,2,FALSE)</f>
        <v>-7.9200000000000001E-5</v>
      </c>
    </row>
    <row r="93" spans="1:52" x14ac:dyDescent="0.3">
      <c r="A93">
        <v>-9.0999999999999997E-7</v>
      </c>
      <c r="B93">
        <f t="shared" si="7"/>
        <v>92</v>
      </c>
      <c r="C93" s="16" t="s">
        <v>12</v>
      </c>
      <c r="D93" s="4">
        <f t="shared" si="8"/>
        <v>-8.4629999999999994E-5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>
        <f t="shared" si="9"/>
        <v>0</v>
      </c>
      <c r="AX93" s="3">
        <f t="shared" si="10"/>
        <v>91</v>
      </c>
      <c r="AY93" s="3" t="str">
        <f>VLOOKUP(AX93,CLASIFICADOS!$B$3:$C$103,2,FALSE)</f>
        <v>U SAN FRANCISCO USFQ</v>
      </c>
      <c r="AZ93" s="4">
        <f>VLOOKUP(AY93,CLASIFICADOS!$C$3:$AW$103,2,FALSE)</f>
        <v>-8.2799999999999993E-5</v>
      </c>
    </row>
    <row r="94" spans="1:52" ht="28.2" x14ac:dyDescent="0.3">
      <c r="A94">
        <v>-9.1999999999999998E-7</v>
      </c>
      <c r="B94">
        <f t="shared" si="7"/>
        <v>93</v>
      </c>
      <c r="C94" s="16" t="s">
        <v>27</v>
      </c>
      <c r="D94" s="4">
        <f t="shared" si="8"/>
        <v>-8.6479999999999999E-5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>
        <f t="shared" si="9"/>
        <v>0</v>
      </c>
      <c r="AX94" s="3">
        <f t="shared" si="10"/>
        <v>92</v>
      </c>
      <c r="AY94" s="3" t="str">
        <f>VLOOKUP(AX94,CLASIFICADOS!$B$3:$C$103,2,FALSE)</f>
        <v>UNIVERSAL</v>
      </c>
      <c r="AZ94" s="4">
        <f>VLOOKUP(AY94,CLASIFICADOS!$C$3:$AW$103,2,FALSE)</f>
        <v>-8.4629999999999994E-5</v>
      </c>
    </row>
    <row r="95" spans="1:52" x14ac:dyDescent="0.3">
      <c r="A95">
        <v>-9.2999999999999999E-7</v>
      </c>
      <c r="B95">
        <f t="shared" si="7"/>
        <v>94</v>
      </c>
      <c r="C95" s="16" t="s">
        <v>85</v>
      </c>
      <c r="D95" s="4">
        <f t="shared" si="8"/>
        <v>-8.8349999999999993E-5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>
        <f t="shared" ref="AW95:AW101" si="11">SUM(E95:AV95)</f>
        <v>0</v>
      </c>
      <c r="AX95" s="3">
        <f t="shared" si="10"/>
        <v>93</v>
      </c>
      <c r="AY95" s="3" t="str">
        <f>VLOOKUP(AX95,CLASIFICADOS!$B$3:$C$103,2,FALSE)</f>
        <v>UNIVERSIDAD CENTRAL (CAMU)</v>
      </c>
      <c r="AZ95" s="4">
        <f>VLOOKUP(AY95,CLASIFICADOS!$C$3:$AW$103,2,FALSE)</f>
        <v>-8.6479999999999999E-5</v>
      </c>
    </row>
    <row r="96" spans="1:52" x14ac:dyDescent="0.3">
      <c r="A96">
        <v>-9.4E-7</v>
      </c>
      <c r="B96">
        <f t="shared" si="7"/>
        <v>95</v>
      </c>
      <c r="C96" s="16" t="s">
        <v>77</v>
      </c>
      <c r="D96" s="4">
        <f t="shared" si="8"/>
        <v>-9.0240000000000003E-5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>
        <f t="shared" si="11"/>
        <v>0</v>
      </c>
      <c r="AX96" s="3">
        <f t="shared" si="10"/>
        <v>94</v>
      </c>
      <c r="AY96" s="3" t="str">
        <f>VLOOKUP(AX96,CLASIFICADOS!$B$3:$C$103,2,FALSE)</f>
        <v>UNIVERSIDAD  HIMISFERIOS</v>
      </c>
      <c r="AZ96" s="4">
        <f>VLOOKUP(AY96,CLASIFICADOS!$C$3:$AW$103,2,FALSE)</f>
        <v>-8.8349999999999993E-5</v>
      </c>
    </row>
    <row r="97" spans="1:52" x14ac:dyDescent="0.3">
      <c r="A97">
        <v>-9.5000000000000001E-7</v>
      </c>
      <c r="B97">
        <f t="shared" si="7"/>
        <v>96</v>
      </c>
      <c r="C97" s="16" t="s">
        <v>76</v>
      </c>
      <c r="D97" s="4">
        <f t="shared" si="8"/>
        <v>-9.2150000000000004E-5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>
        <f t="shared" si="11"/>
        <v>0</v>
      </c>
      <c r="AX97" s="3">
        <f t="shared" si="10"/>
        <v>95</v>
      </c>
      <c r="AY97" s="3" t="str">
        <f>VLOOKUP(AX97,CLASIFICADOS!$B$3:$C$103,2,FALSE)</f>
        <v>VALLE</v>
      </c>
      <c r="AZ97" s="4">
        <f>VLOOKUP(AY97,CLASIFICADOS!$C$3:$AW$103,2,FALSE)</f>
        <v>-9.0240000000000003E-5</v>
      </c>
    </row>
    <row r="98" spans="1:52" x14ac:dyDescent="0.3">
      <c r="A98">
        <v>-9.5999999999999991E-7</v>
      </c>
      <c r="B98">
        <f t="shared" si="7"/>
        <v>97</v>
      </c>
      <c r="C98" s="16" t="s">
        <v>13</v>
      </c>
      <c r="D98" s="4">
        <f t="shared" si="8"/>
        <v>-9.4079999999999994E-5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>
        <f t="shared" si="11"/>
        <v>0</v>
      </c>
      <c r="AX98" s="3">
        <f t="shared" si="10"/>
        <v>96</v>
      </c>
      <c r="AY98" s="3" t="str">
        <f>VLOOKUP(AX98,CLASIFICADOS!$B$3:$C$103,2,FALSE)</f>
        <v>VEMON</v>
      </c>
      <c r="AZ98" s="4">
        <f>VLOOKUP(AY98,CLASIFICADOS!$C$3:$AW$103,2,FALSE)</f>
        <v>-9.2150000000000004E-5</v>
      </c>
    </row>
    <row r="99" spans="1:52" x14ac:dyDescent="0.3">
      <c r="A99">
        <v>-9.7000000000000003E-7</v>
      </c>
      <c r="B99">
        <f t="shared" si="7"/>
        <v>10</v>
      </c>
      <c r="C99" s="18" t="s">
        <v>47</v>
      </c>
      <c r="D99" s="4">
        <f t="shared" si="8"/>
        <v>54.999903969999998</v>
      </c>
      <c r="E99" s="3">
        <v>0</v>
      </c>
      <c r="F99" s="3">
        <v>0</v>
      </c>
      <c r="G99" s="3">
        <v>8</v>
      </c>
      <c r="H99" s="3">
        <v>2</v>
      </c>
      <c r="I99" s="3">
        <v>6</v>
      </c>
      <c r="J99" s="3">
        <v>6</v>
      </c>
      <c r="K99" s="3">
        <v>0</v>
      </c>
      <c r="L99" s="3">
        <v>0</v>
      </c>
      <c r="M99" s="3">
        <v>0</v>
      </c>
      <c r="N99" s="3">
        <v>0</v>
      </c>
      <c r="O99" s="3">
        <v>8</v>
      </c>
      <c r="P99" s="3">
        <v>0</v>
      </c>
      <c r="Q99" s="3">
        <v>4</v>
      </c>
      <c r="R99" s="3">
        <v>0</v>
      </c>
      <c r="S99" s="3">
        <v>0</v>
      </c>
      <c r="T99" s="3">
        <v>14</v>
      </c>
      <c r="U99" s="3">
        <v>7</v>
      </c>
      <c r="V99" s="3">
        <v>0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>
        <f t="shared" si="11"/>
        <v>55</v>
      </c>
      <c r="AX99" s="3">
        <f t="shared" si="10"/>
        <v>97</v>
      </c>
      <c r="AY99" s="3" t="str">
        <f>VLOOKUP(AX99,CLASIFICADOS!$B$3:$C$103,2,FALSE)</f>
        <v>VILL GYM</v>
      </c>
      <c r="AZ99" s="4">
        <f>VLOOKUP(AY99,CLASIFICADOS!$C$3:$AW$103,2,FALSE)</f>
        <v>-9.4079999999999994E-5</v>
      </c>
    </row>
    <row r="100" spans="1:52" x14ac:dyDescent="0.3">
      <c r="A100">
        <v>-9.7999999999999993E-7</v>
      </c>
      <c r="B100">
        <f t="shared" si="7"/>
        <v>98</v>
      </c>
      <c r="C100" s="9"/>
      <c r="D100" s="4">
        <f t="shared" si="8"/>
        <v>-9.7999999999999997E-5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>
        <f t="shared" si="11"/>
        <v>0</v>
      </c>
      <c r="AX100" s="3">
        <f t="shared" si="10"/>
        <v>98</v>
      </c>
      <c r="AY100" s="3">
        <f>VLOOKUP(AX100,CLASIFICADOS!$B$3:$C$103,2,FALSE)</f>
        <v>0</v>
      </c>
      <c r="AZ100" s="4" t="e">
        <f>VLOOKUP(AY100,CLASIFICADOS!$C$3:$AW$103,2,FALSE)</f>
        <v>#N/A</v>
      </c>
    </row>
    <row r="101" spans="1:52" x14ac:dyDescent="0.3">
      <c r="A101">
        <v>-9.9000000000000005E-7</v>
      </c>
      <c r="B101">
        <f t="shared" si="7"/>
        <v>99</v>
      </c>
      <c r="C101" s="9"/>
      <c r="D101" s="4">
        <f t="shared" si="8"/>
        <v>-9.999000000000001E-5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>
        <f t="shared" si="11"/>
        <v>0</v>
      </c>
      <c r="AX101" s="3">
        <f t="shared" si="10"/>
        <v>99</v>
      </c>
      <c r="AY101" s="3">
        <f>VLOOKUP(AX101,CLASIFICADOS!$B$3:$C$103,2,FALSE)</f>
        <v>0</v>
      </c>
      <c r="AZ101" s="4" t="e">
        <f>VLOOKUP(AY101,CLASIFICADOS!$C$3:$AW$103,2,FALSE)</f>
        <v>#N/A</v>
      </c>
    </row>
    <row r="102" spans="1:52" x14ac:dyDescent="0.3">
      <c r="A102">
        <v>-9.9999999999999995E-7</v>
      </c>
      <c r="B102">
        <f t="shared" si="7"/>
        <v>100</v>
      </c>
      <c r="C102" s="9"/>
      <c r="D102" s="4">
        <f t="shared" si="8"/>
        <v>-1.02E-4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>
        <f>SUM(E102:AV102)</f>
        <v>0</v>
      </c>
      <c r="AX102" s="3">
        <f t="shared" si="10"/>
        <v>100</v>
      </c>
      <c r="AY102" s="3">
        <f>VLOOKUP(AX102,CLASIFICADOS!$B$3:$C$103,2,FALSE)</f>
        <v>0</v>
      </c>
      <c r="AZ102" s="4" t="e">
        <f>VLOOKUP(AY102,CLASIFICADOS!$C$3:$AW$103,2,FALSE)</f>
        <v>#N/A</v>
      </c>
    </row>
    <row r="103" spans="1:52" x14ac:dyDescent="0.3">
      <c r="A103">
        <v>-1.0100000000000001E-6</v>
      </c>
      <c r="B103">
        <f t="shared" si="7"/>
        <v>101</v>
      </c>
      <c r="C103" s="9"/>
      <c r="D103" s="4">
        <f t="shared" si="8"/>
        <v>-1.0403000000000001E-4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>
        <f>SUM(E103:AV103)</f>
        <v>0</v>
      </c>
      <c r="AX103" s="3">
        <f t="shared" si="10"/>
        <v>101</v>
      </c>
      <c r="AY103" s="3">
        <f>VLOOKUP(AX103,CLASIFICADOS!$B$3:$C$103,2,FALSE)</f>
        <v>0</v>
      </c>
      <c r="AZ103" s="4" t="e">
        <f>VLOOKUP(AY103,CLASIFICADOS!$C$3:$AW$103,2,FALSE)</f>
        <v>#N/A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NOVATOS E INTERMEDIOS</vt:lpstr>
      <vt:lpstr>CLASIFICADOS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HP</cp:lastModifiedBy>
  <dcterms:created xsi:type="dcterms:W3CDTF">2019-01-16T14:35:15Z</dcterms:created>
  <dcterms:modified xsi:type="dcterms:W3CDTF">2025-09-30T01:21:09Z</dcterms:modified>
</cp:coreProperties>
</file>